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mad\Desktop\Committee 2016-2017\Previouses\FINALISTS\ForPublic\CMPS209\assignments\"/>
    </mc:Choice>
  </mc:AlternateContent>
  <bookViews>
    <workbookView xWindow="0" yWindow="0" windowWidth="28800" windowHeight="14235" activeTab="3"/>
  </bookViews>
  <sheets>
    <sheet name="Roses Inventory" sheetId="5" r:id="rId1"/>
    <sheet name="Roses Inventory Solution" sheetId="27" r:id="rId2"/>
    <sheet name="Trees Inventory" sheetId="18" r:id="rId3"/>
    <sheet name="Roses VS Trees" sheetId="25" r:id="rId4"/>
  </sheets>
  <calcPr calcId="152511"/>
</workbook>
</file>

<file path=xl/calcChain.xml><?xml version="1.0" encoding="utf-8"?>
<calcChain xmlns="http://schemas.openxmlformats.org/spreadsheetml/2006/main">
  <c r="O21" i="5" l="1"/>
  <c r="O22" i="5"/>
  <c r="O23" i="5"/>
  <c r="O24" i="5"/>
  <c r="O20" i="5"/>
  <c r="M15" i="5"/>
  <c r="D12" i="25"/>
  <c r="C12" i="25"/>
  <c r="C7" i="25"/>
  <c r="C6" i="25"/>
  <c r="C5" i="25"/>
  <c r="C4" i="25"/>
  <c r="M12" i="5"/>
  <c r="M9" i="5"/>
  <c r="M6" i="5"/>
  <c r="C8" i="25" l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F37" i="5"/>
  <c r="I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4" i="5"/>
</calcChain>
</file>

<file path=xl/sharedStrings.xml><?xml version="1.0" encoding="utf-8"?>
<sst xmlns="http://schemas.openxmlformats.org/spreadsheetml/2006/main" count="486" uniqueCount="135">
  <si>
    <t>Quantity in Stock</t>
  </si>
  <si>
    <t>Retail Price</t>
  </si>
  <si>
    <t>Color</t>
  </si>
  <si>
    <t>Rose Name</t>
  </si>
  <si>
    <t>Pink</t>
  </si>
  <si>
    <t>Red</t>
  </si>
  <si>
    <t>White</t>
  </si>
  <si>
    <t>Yellow</t>
  </si>
  <si>
    <t>Apricot</t>
  </si>
  <si>
    <t>Lavender</t>
  </si>
  <si>
    <t>Orange</t>
  </si>
  <si>
    <t>Nearly Wild</t>
  </si>
  <si>
    <t>Lady Jo</t>
  </si>
  <si>
    <t>New Dawn</t>
  </si>
  <si>
    <t>Black</t>
  </si>
  <si>
    <t>Merlot</t>
  </si>
  <si>
    <t>Sun Blaze</t>
  </si>
  <si>
    <t>Heaven Scent</t>
  </si>
  <si>
    <t>White Bunker</t>
  </si>
  <si>
    <t>Purple</t>
  </si>
  <si>
    <t>Wildberry</t>
  </si>
  <si>
    <t>Aphrodite</t>
  </si>
  <si>
    <t>Common Yarrow</t>
  </si>
  <si>
    <t>River 2</t>
  </si>
  <si>
    <t>Glow Azalea</t>
  </si>
  <si>
    <t>Rock Rose</t>
  </si>
  <si>
    <t>Coral Bells</t>
  </si>
  <si>
    <t>Many Shades</t>
  </si>
  <si>
    <t>Krebbs Hens</t>
  </si>
  <si>
    <t>Small Kin</t>
  </si>
  <si>
    <t>Winter Bliss</t>
  </si>
  <si>
    <t>Double Fantasy</t>
  </si>
  <si>
    <t>Rose Satin</t>
  </si>
  <si>
    <t>Winter Blossom</t>
  </si>
  <si>
    <t>Spotted Lady</t>
  </si>
  <si>
    <t>Sensation Meadow</t>
  </si>
  <si>
    <t>Lace Christmas</t>
  </si>
  <si>
    <t>Tropical Rose</t>
  </si>
  <si>
    <t>Midnight Coral</t>
  </si>
  <si>
    <t>Apricot Bloom</t>
  </si>
  <si>
    <t>Lavender Bloom</t>
  </si>
  <si>
    <t>Berry Pie</t>
  </si>
  <si>
    <t>Shaded Mardi Gras</t>
  </si>
  <si>
    <t>Woodland Pink</t>
  </si>
  <si>
    <t>Racer Lenten</t>
  </si>
  <si>
    <t>Sunny Days</t>
  </si>
  <si>
    <t>Pasadena Nursery: Roses Inventory</t>
  </si>
  <si>
    <t>Zone 5</t>
  </si>
  <si>
    <t>Zone 3</t>
  </si>
  <si>
    <t>Zone 2</t>
  </si>
  <si>
    <t>Zone 4</t>
  </si>
  <si>
    <t>Zone 6</t>
  </si>
  <si>
    <t>Zone 7</t>
  </si>
  <si>
    <t>Zone 1</t>
  </si>
  <si>
    <t>Item #</t>
  </si>
  <si>
    <t>Zone</t>
  </si>
  <si>
    <t>Qty in Stock</t>
  </si>
  <si>
    <t>Tree Name</t>
  </si>
  <si>
    <t>Light</t>
  </si>
  <si>
    <t>Landscape Use</t>
  </si>
  <si>
    <t>Golden Oak</t>
  </si>
  <si>
    <t>Partial Sun</t>
  </si>
  <si>
    <t>Erosion</t>
  </si>
  <si>
    <t>Columnar English</t>
  </si>
  <si>
    <t>Full Shade</t>
  </si>
  <si>
    <t>Border</t>
  </si>
  <si>
    <t>Coral Bark</t>
  </si>
  <si>
    <t>Partial Shade</t>
  </si>
  <si>
    <t>Crimson King</t>
  </si>
  <si>
    <t>Japanese Blooming</t>
  </si>
  <si>
    <t>Crimson Queen</t>
  </si>
  <si>
    <t>Filtered Sun</t>
  </si>
  <si>
    <t>Black Japanese</t>
  </si>
  <si>
    <t>Artist Flowering</t>
  </si>
  <si>
    <t>Bing Small Sweet</t>
  </si>
  <si>
    <t>Bartlett</t>
  </si>
  <si>
    <t>Bloodgood</t>
  </si>
  <si>
    <t>Sentry</t>
  </si>
  <si>
    <t>Burgundy Bell</t>
  </si>
  <si>
    <t>Lace Maple</t>
  </si>
  <si>
    <t xml:space="preserve">Partial Sun </t>
  </si>
  <si>
    <t>Emerald Elf</t>
  </si>
  <si>
    <t>Ginger Pear</t>
  </si>
  <si>
    <t>Fernleaf</t>
  </si>
  <si>
    <t>Flamingo</t>
  </si>
  <si>
    <t>Bing Sweet</t>
  </si>
  <si>
    <t>Butterfly Japanese</t>
  </si>
  <si>
    <t>Ever Red</t>
  </si>
  <si>
    <t>Osakazuki</t>
  </si>
  <si>
    <t>Anna</t>
  </si>
  <si>
    <t>Woodland Garden</t>
  </si>
  <si>
    <t>Palo Alto</t>
  </si>
  <si>
    <t>Pacific Fire</t>
  </si>
  <si>
    <t>Cheals Weeping</t>
  </si>
  <si>
    <t xml:space="preserve">Embers </t>
  </si>
  <si>
    <t xml:space="preserve">Beurre </t>
  </si>
  <si>
    <t>Bradford</t>
  </si>
  <si>
    <t>Above or below Avg</t>
  </si>
  <si>
    <t>Stock</t>
  </si>
  <si>
    <t>Message</t>
  </si>
  <si>
    <t>Is the highest retail price above or below $40?</t>
  </si>
  <si>
    <t>More Quantity in Stock</t>
  </si>
  <si>
    <t>Category</t>
  </si>
  <si>
    <t>Cherry</t>
  </si>
  <si>
    <t>Oak</t>
  </si>
  <si>
    <t>Maple</t>
  </si>
  <si>
    <t>Pear</t>
  </si>
  <si>
    <t>Magnolia</t>
  </si>
  <si>
    <t>Pasadena Nursery: Trees Inventory</t>
  </si>
  <si>
    <t>VS</t>
  </si>
  <si>
    <t>Do you have at least 1000 items in the stock?</t>
  </si>
  <si>
    <t>Do you have 200 Purple Roses in the stock? If not, how many items are still needed?</t>
  </si>
  <si>
    <t>Which Zone has more items?</t>
  </si>
  <si>
    <t>Analysis</t>
  </si>
  <si>
    <t>Highest Retail Price</t>
  </si>
  <si>
    <t>Total Price of all quantities in Stock</t>
  </si>
  <si>
    <t>Trees</t>
  </si>
  <si>
    <t>Roses</t>
  </si>
  <si>
    <t>Higher Average Price</t>
  </si>
  <si>
    <t>Higher number of distinct items</t>
  </si>
  <si>
    <t>Higher Total Price of all the Quantities in Stock</t>
  </si>
  <si>
    <t>-</t>
  </si>
  <si>
    <t>Average Price</t>
  </si>
  <si>
    <t/>
  </si>
  <si>
    <t>High/ Low Price</t>
  </si>
  <si>
    <t>Recheck!</t>
  </si>
  <si>
    <t>X</t>
  </si>
  <si>
    <t>Yes</t>
  </si>
  <si>
    <t>2 purple roses are still needed!</t>
  </si>
  <si>
    <t>Below $40</t>
  </si>
  <si>
    <t>Same number of items</t>
  </si>
  <si>
    <t>Average Price:</t>
  </si>
  <si>
    <t>Is the average price of red roses equal to that of pink roses?</t>
  </si>
  <si>
    <t>!</t>
  </si>
  <si>
    <t>No, it is not!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</si>
</sst>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9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i/>
      <sz val="11"/>
      <color theme="0"/>
      <name val="Book Antiqua"/>
      <family val="1"/>
    </font>
    <font>
      <b/>
      <sz val="11"/>
      <color theme="3"/>
      <name val="Book Antiqua"/>
      <family val="1"/>
    </font>
    <font>
      <b/>
      <i/>
      <sz val="14"/>
      <color rgb="FF7030A0"/>
      <name val="Century Gothic"/>
      <family val="2"/>
    </font>
    <font>
      <b/>
      <sz val="11"/>
      <color theme="0"/>
      <name val="Century Gothic"/>
      <family val="2"/>
      <scheme val="minor"/>
    </font>
    <font>
      <b/>
      <sz val="11"/>
      <color theme="1"/>
      <name val="Book Antiqua"/>
      <family val="1"/>
    </font>
    <font>
      <b/>
      <sz val="11"/>
      <color rgb="FF006600"/>
      <name val="Book Antiqua"/>
      <family val="1"/>
    </font>
    <font>
      <sz val="11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8E6CE"/>
        <bgColor indexed="64"/>
      </patternFill>
    </fill>
    <fill>
      <patternFill patternType="solid">
        <fgColor rgb="FFEDF7E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/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 style="thin">
        <color rgb="FF7030A0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/>
    <xf numFmtId="164" fontId="3" fillId="2" borderId="8" xfId="1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164" fontId="3" fillId="2" borderId="2" xfId="1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/>
    <xf numFmtId="164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/>
    <xf numFmtId="164" fontId="3" fillId="5" borderId="9" xfId="1" applyFont="1" applyFill="1" applyBorder="1"/>
    <xf numFmtId="164" fontId="3" fillId="5" borderId="3" xfId="1" applyFont="1" applyFill="1" applyBorder="1"/>
    <xf numFmtId="164" fontId="3" fillId="5" borderId="6" xfId="1" applyFont="1" applyFill="1" applyBorder="1"/>
    <xf numFmtId="0" fontId="0" fillId="3" borderId="0" xfId="0" applyFill="1" applyBorder="1"/>
    <xf numFmtId="0" fontId="0" fillId="3" borderId="14" xfId="0" applyFill="1" applyBorder="1"/>
    <xf numFmtId="164" fontId="3" fillId="2" borderId="8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164" fontId="3" fillId="5" borderId="6" xfId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64" fontId="3" fillId="5" borderId="18" xfId="1" applyFont="1" applyFill="1" applyBorder="1"/>
    <xf numFmtId="164" fontId="3" fillId="5" borderId="19" xfId="1" applyFont="1" applyFill="1" applyBorder="1"/>
    <xf numFmtId="164" fontId="3" fillId="5" borderId="20" xfId="1" applyFont="1" applyFill="1" applyBorder="1"/>
    <xf numFmtId="0" fontId="8" fillId="3" borderId="15" xfId="0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/>
    <xf numFmtId="165" fontId="3" fillId="2" borderId="2" xfId="0" applyNumberFormat="1" applyFont="1" applyFill="1" applyBorder="1"/>
    <xf numFmtId="165" fontId="3" fillId="2" borderId="5" xfId="0" applyNumberFormat="1" applyFont="1" applyFill="1" applyBorder="1"/>
    <xf numFmtId="0" fontId="0" fillId="5" borderId="0" xfId="0" applyFill="1"/>
    <xf numFmtId="0" fontId="4" fillId="5" borderId="13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7" borderId="0" xfId="0" applyFill="1"/>
    <xf numFmtId="0" fontId="0" fillId="3" borderId="0" xfId="0" applyFill="1"/>
    <xf numFmtId="165" fontId="3" fillId="5" borderId="24" xfId="1" applyNumberFormat="1" applyFont="1" applyFill="1" applyBorder="1" applyAlignment="1">
      <alignment horizontal="center" vertical="center"/>
    </xf>
    <xf numFmtId="165" fontId="3" fillId="5" borderId="16" xfId="1" applyNumberFormat="1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164" fontId="3" fillId="2" borderId="16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164" fontId="3" fillId="5" borderId="22" xfId="1" applyFont="1" applyFill="1" applyBorder="1" applyAlignment="1">
      <alignment horizontal="center" vertical="center"/>
    </xf>
    <xf numFmtId="164" fontId="3" fillId="5" borderId="23" xfId="1" applyFont="1" applyFill="1" applyBorder="1" applyAlignment="1">
      <alignment horizontal="center" vertical="center"/>
    </xf>
    <xf numFmtId="164" fontId="3" fillId="5" borderId="24" xfId="1" applyFont="1" applyFill="1" applyBorder="1" applyAlignment="1">
      <alignment horizontal="center" vertical="center"/>
    </xf>
    <xf numFmtId="164" fontId="3" fillId="5" borderId="25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8E6CE"/>
      <color rgb="FF006600"/>
      <color rgb="FFEDF7EF"/>
      <color rgb="FFC5F7CF"/>
      <color rgb="FF99F1AA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4</xdr:col>
      <xdr:colOff>221504</xdr:colOff>
      <xdr:row>2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0"/>
          <a:ext cx="650129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316754</xdr:colOff>
      <xdr:row>2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610225" y="0"/>
          <a:ext cx="650129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4</xdr:col>
      <xdr:colOff>221504</xdr:colOff>
      <xdr:row>2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0"/>
          <a:ext cx="650129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316754</xdr:colOff>
      <xdr:row>2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610225" y="0"/>
          <a:ext cx="650129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38100</xdr:rowOff>
    </xdr:from>
    <xdr:to>
      <xdr:col>7</xdr:col>
      <xdr:colOff>228601</xdr:colOff>
      <xdr:row>2</xdr:row>
      <xdr:rowOff>236969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0" t="7443" r="7000" b="9256"/>
        <a:stretch/>
      </xdr:blipFill>
      <xdr:spPr>
        <a:xfrm>
          <a:off x="6200775" y="38100"/>
          <a:ext cx="1085851" cy="913244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133350</xdr:rowOff>
    </xdr:from>
    <xdr:to>
      <xdr:col>1</xdr:col>
      <xdr:colOff>93665</xdr:colOff>
      <xdr:row>8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3475"/>
          <a:ext cx="1008065" cy="1314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3247365</xdr:colOff>
      <xdr:row>3</xdr:row>
      <xdr:rowOff>142875</xdr:rowOff>
    </xdr:from>
    <xdr:to>
      <xdr:col>5</xdr:col>
      <xdr:colOff>152400</xdr:colOff>
      <xdr:row>9</xdr:row>
      <xdr:rowOff>70774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276565" y="828675"/>
          <a:ext cx="1067460" cy="171859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6"/>
  <sheetViews>
    <sheetView zoomScaleNormal="100" workbookViewId="0">
      <selection activeCell="H16" sqref="H16"/>
    </sheetView>
  </sheetViews>
  <sheetFormatPr defaultRowHeight="16.5" x14ac:dyDescent="0.3"/>
  <cols>
    <col min="1" max="1" width="3.875" customWidth="1"/>
    <col min="2" max="2" width="9" style="2" customWidth="1"/>
    <col min="3" max="3" width="10.25" style="2" customWidth="1"/>
    <col min="4" max="4" width="9.125" style="2" customWidth="1"/>
    <col min="5" max="5" width="18" style="1" customWidth="1"/>
    <col min="6" max="6" width="9.625" style="3" customWidth="1"/>
    <col min="7" max="7" width="10.25" style="1" customWidth="1"/>
    <col min="8" max="8" width="7.875" style="1" customWidth="1"/>
    <col min="9" max="9" width="17.5" style="1" customWidth="1"/>
    <col min="10" max="10" width="9.75" style="1" customWidth="1"/>
    <col min="11" max="11" width="4.875" customWidth="1"/>
    <col min="12" max="12" width="2" customWidth="1"/>
    <col min="13" max="13" width="19.375" customWidth="1"/>
    <col min="14" max="14" width="24.25" customWidth="1"/>
    <col min="15" max="15" width="35" customWidth="1"/>
    <col min="16" max="16" width="1.75" customWidth="1"/>
    <col min="17" max="17" width="18" customWidth="1"/>
    <col min="18" max="18" width="10.875" customWidth="1"/>
    <col min="19" max="19" width="14.625" customWidth="1"/>
  </cols>
  <sheetData>
    <row r="1" spans="2:16" ht="17.25" thickBot="1" x14ac:dyDescent="0.35"/>
    <row r="2" spans="2:16" ht="44.25" customHeight="1" thickTop="1" thickBot="1" x14ac:dyDescent="0.35">
      <c r="B2" s="66" t="s">
        <v>46</v>
      </c>
      <c r="C2" s="66"/>
      <c r="D2" s="66"/>
      <c r="E2" s="66"/>
      <c r="F2" s="66"/>
      <c r="G2" s="66"/>
      <c r="H2" s="66"/>
      <c r="I2" s="66"/>
      <c r="J2" s="66"/>
      <c r="L2" s="66" t="s">
        <v>113</v>
      </c>
      <c r="M2" s="66"/>
      <c r="N2" s="66"/>
      <c r="O2" s="66"/>
      <c r="P2" s="66"/>
    </row>
    <row r="3" spans="2:16" ht="27" customHeight="1" thickTop="1" thickBot="1" x14ac:dyDescent="0.35">
      <c r="B3" s="37" t="s">
        <v>56</v>
      </c>
      <c r="C3" s="5" t="s">
        <v>54</v>
      </c>
      <c r="D3" s="5" t="s">
        <v>55</v>
      </c>
      <c r="E3" s="5" t="s">
        <v>3</v>
      </c>
      <c r="F3" s="38" t="s">
        <v>1</v>
      </c>
      <c r="G3" s="6" t="s">
        <v>2</v>
      </c>
      <c r="H3" s="6" t="s">
        <v>98</v>
      </c>
      <c r="I3" s="34" t="s">
        <v>97</v>
      </c>
      <c r="J3" s="39" t="s">
        <v>99</v>
      </c>
    </row>
    <row r="4" spans="2:16" ht="18" thickTop="1" thickBot="1" x14ac:dyDescent="0.35">
      <c r="B4" s="7">
        <v>56</v>
      </c>
      <c r="C4" s="8">
        <v>12841</v>
      </c>
      <c r="D4" s="9" t="s">
        <v>51</v>
      </c>
      <c r="E4" s="10" t="s">
        <v>31</v>
      </c>
      <c r="F4" s="11">
        <v>12.95</v>
      </c>
      <c r="G4" s="12" t="s">
        <v>14</v>
      </c>
      <c r="H4" s="36" t="str">
        <f>IF(B4&lt;30,"X",IF(B4&gt;40,"-","!"))</f>
        <v>-</v>
      </c>
      <c r="I4" s="25" t="str">
        <f>IF(AND(F4&gt;=F$37-7,F4&lt;=F$37+7),"average price","high/low price")</f>
        <v>average price</v>
      </c>
      <c r="J4" s="40" t="str">
        <f>IF(H4=H$6,"recheck!",IF(I4=I$6,"recheck!"," "))</f>
        <v xml:space="preserve"> </v>
      </c>
      <c r="L4" s="29"/>
      <c r="M4" s="29"/>
      <c r="N4" s="29"/>
      <c r="O4" s="33"/>
      <c r="P4" s="29"/>
    </row>
    <row r="5" spans="2:16" ht="18" thickTop="1" thickBot="1" x14ac:dyDescent="0.35">
      <c r="B5" s="13">
        <v>49</v>
      </c>
      <c r="C5" s="14">
        <v>12346</v>
      </c>
      <c r="D5" s="15" t="s">
        <v>52</v>
      </c>
      <c r="E5" s="16" t="s">
        <v>34</v>
      </c>
      <c r="F5" s="17">
        <v>32.659999999999997</v>
      </c>
      <c r="G5" s="18" t="s">
        <v>5</v>
      </c>
      <c r="H5" s="36" t="str">
        <f t="shared" ref="H5:H35" si="0">IF(B5&lt;30,"X",IF(B5&gt;40,"-","!"))</f>
        <v>-</v>
      </c>
      <c r="I5" s="25" t="str">
        <f t="shared" ref="I5:I35" si="1">IF(AND(F5&gt;=F$37-7,F5&lt;=F$37+7),"average price","high/low price")</f>
        <v>high/low price</v>
      </c>
      <c r="J5" s="40" t="str">
        <f t="shared" ref="J5:J35" si="2">IF(H5=H$6,"recheck!",IF(I5=I$6,"recheck!"," "))</f>
        <v>recheck!</v>
      </c>
      <c r="L5" s="28"/>
      <c r="M5" s="60" t="s">
        <v>110</v>
      </c>
      <c r="N5" s="60"/>
      <c r="O5" s="61"/>
      <c r="P5" s="28"/>
    </row>
    <row r="6" spans="2:16" ht="18" thickTop="1" thickBot="1" x14ac:dyDescent="0.35">
      <c r="B6" s="13">
        <v>13</v>
      </c>
      <c r="C6" s="14">
        <v>12877</v>
      </c>
      <c r="D6" s="15" t="s">
        <v>50</v>
      </c>
      <c r="E6" s="16" t="s">
        <v>25</v>
      </c>
      <c r="F6" s="17">
        <v>24.99</v>
      </c>
      <c r="G6" s="18" t="s">
        <v>19</v>
      </c>
      <c r="H6" s="36" t="str">
        <f t="shared" si="0"/>
        <v>X</v>
      </c>
      <c r="I6" s="25" t="str">
        <f t="shared" si="1"/>
        <v>high/low price</v>
      </c>
      <c r="J6" s="40" t="str">
        <f t="shared" si="2"/>
        <v>recheck!</v>
      </c>
      <c r="L6" s="28"/>
      <c r="M6" s="62" t="str">
        <f>IF(SUM(B4:B35)&gt;1000,"Yes","No")</f>
        <v>Yes</v>
      </c>
      <c r="N6" s="62"/>
      <c r="O6" s="63"/>
      <c r="P6" s="28"/>
    </row>
    <row r="7" spans="2:16" ht="18" thickTop="1" thickBot="1" x14ac:dyDescent="0.35">
      <c r="B7" s="13">
        <v>62</v>
      </c>
      <c r="C7" s="14">
        <v>12934</v>
      </c>
      <c r="D7" s="15" t="s">
        <v>48</v>
      </c>
      <c r="E7" s="16" t="s">
        <v>23</v>
      </c>
      <c r="F7" s="17">
        <v>11.99</v>
      </c>
      <c r="G7" s="18" t="s">
        <v>6</v>
      </c>
      <c r="H7" s="36" t="str">
        <f t="shared" si="0"/>
        <v>-</v>
      </c>
      <c r="I7" s="25" t="str">
        <f t="shared" si="1"/>
        <v>average price</v>
      </c>
      <c r="J7" s="40" t="str">
        <f t="shared" si="2"/>
        <v xml:space="preserve"> </v>
      </c>
      <c r="L7" s="28"/>
      <c r="M7" s="64"/>
      <c r="N7" s="64"/>
      <c r="O7" s="65"/>
      <c r="P7" s="28"/>
    </row>
    <row r="8" spans="2:16" ht="18" thickTop="1" thickBot="1" x14ac:dyDescent="0.35">
      <c r="B8" s="13">
        <v>46</v>
      </c>
      <c r="C8" s="14">
        <v>12647</v>
      </c>
      <c r="D8" s="15" t="s">
        <v>53</v>
      </c>
      <c r="E8" s="16" t="s">
        <v>13</v>
      </c>
      <c r="F8" s="17">
        <v>12.5</v>
      </c>
      <c r="G8" s="18" t="s">
        <v>4</v>
      </c>
      <c r="H8" s="36" t="str">
        <f t="shared" si="0"/>
        <v>-</v>
      </c>
      <c r="I8" s="25" t="str">
        <f t="shared" si="1"/>
        <v>average price</v>
      </c>
      <c r="J8" s="40" t="str">
        <f t="shared" si="2"/>
        <v xml:space="preserve"> </v>
      </c>
      <c r="L8" s="28"/>
      <c r="M8" s="60" t="s">
        <v>111</v>
      </c>
      <c r="N8" s="60"/>
      <c r="O8" s="61"/>
      <c r="P8" s="28"/>
    </row>
    <row r="9" spans="2:16" ht="18" thickTop="1" thickBot="1" x14ac:dyDescent="0.35">
      <c r="B9" s="13">
        <v>32</v>
      </c>
      <c r="C9" s="14">
        <v>12457</v>
      </c>
      <c r="D9" s="15" t="s">
        <v>49</v>
      </c>
      <c r="E9" s="16" t="s">
        <v>20</v>
      </c>
      <c r="F9" s="17">
        <v>11.95</v>
      </c>
      <c r="G9" s="18" t="s">
        <v>5</v>
      </c>
      <c r="H9" s="36" t="str">
        <f t="shared" si="0"/>
        <v>!</v>
      </c>
      <c r="I9" s="25" t="str">
        <f t="shared" si="1"/>
        <v>average price</v>
      </c>
      <c r="J9" s="40" t="str">
        <f t="shared" si="2"/>
        <v xml:space="preserve"> </v>
      </c>
      <c r="L9" s="28"/>
      <c r="M9" s="62" t="str">
        <f>IF(SUMIF(G4:G35,"Purple",B4:B35)&gt;=200,"Yes",200-SUMIF(G4:G35,"Purple",B4:B35) &amp; " purple roses are still needed!")</f>
        <v>2 purple roses are still needed!</v>
      </c>
      <c r="N9" s="62"/>
      <c r="O9" s="63"/>
      <c r="P9" s="28"/>
    </row>
    <row r="10" spans="2:16" ht="18" thickTop="1" thickBot="1" x14ac:dyDescent="0.35">
      <c r="B10" s="13">
        <v>65</v>
      </c>
      <c r="C10" s="14">
        <v>12556</v>
      </c>
      <c r="D10" s="15" t="s">
        <v>47</v>
      </c>
      <c r="E10" s="16" t="s">
        <v>27</v>
      </c>
      <c r="F10" s="17">
        <v>12.95</v>
      </c>
      <c r="G10" s="18" t="s">
        <v>5</v>
      </c>
      <c r="H10" s="36" t="str">
        <f t="shared" si="0"/>
        <v>-</v>
      </c>
      <c r="I10" s="25" t="str">
        <f t="shared" si="1"/>
        <v>average price</v>
      </c>
      <c r="J10" s="40" t="str">
        <f t="shared" si="2"/>
        <v xml:space="preserve"> </v>
      </c>
      <c r="L10" s="28"/>
      <c r="M10" s="28"/>
      <c r="N10" s="28"/>
      <c r="O10" s="43"/>
      <c r="P10" s="28"/>
    </row>
    <row r="11" spans="2:16" ht="18" thickTop="1" thickBot="1" x14ac:dyDescent="0.35">
      <c r="B11" s="13">
        <v>48</v>
      </c>
      <c r="C11" s="14">
        <v>12288</v>
      </c>
      <c r="D11" s="15" t="s">
        <v>51</v>
      </c>
      <c r="E11" s="16" t="s">
        <v>28</v>
      </c>
      <c r="F11" s="17">
        <v>14.88</v>
      </c>
      <c r="G11" s="18" t="s">
        <v>15</v>
      </c>
      <c r="H11" s="36" t="str">
        <f t="shared" si="0"/>
        <v>-</v>
      </c>
      <c r="I11" s="25" t="str">
        <f t="shared" si="1"/>
        <v>average price</v>
      </c>
      <c r="J11" s="40" t="str">
        <f t="shared" si="2"/>
        <v xml:space="preserve"> </v>
      </c>
      <c r="L11" s="28"/>
      <c r="M11" s="60" t="s">
        <v>100</v>
      </c>
      <c r="N11" s="60"/>
      <c r="O11" s="61"/>
      <c r="P11" s="28"/>
    </row>
    <row r="12" spans="2:16" ht="18" thickTop="1" thickBot="1" x14ac:dyDescent="0.35">
      <c r="B12" s="13">
        <v>23</v>
      </c>
      <c r="C12" s="14">
        <v>12968</v>
      </c>
      <c r="D12" s="15" t="s">
        <v>48</v>
      </c>
      <c r="E12" s="16" t="s">
        <v>44</v>
      </c>
      <c r="F12" s="17">
        <v>8.9499999999999993</v>
      </c>
      <c r="G12" s="18" t="s">
        <v>10</v>
      </c>
      <c r="H12" s="36" t="str">
        <f t="shared" si="0"/>
        <v>X</v>
      </c>
      <c r="I12" s="25" t="str">
        <f t="shared" si="1"/>
        <v>average price</v>
      </c>
      <c r="J12" s="40" t="str">
        <f t="shared" si="2"/>
        <v>recheck!</v>
      </c>
      <c r="L12" s="28"/>
      <c r="M12" s="62" t="str">
        <f>IF(MAX(F4:F35)&gt;=40,"Above 40","Below 40")</f>
        <v>Below 40</v>
      </c>
      <c r="N12" s="62"/>
      <c r="O12" s="63"/>
      <c r="P12" s="28"/>
    </row>
    <row r="13" spans="2:16" ht="18" thickTop="1" thickBot="1" x14ac:dyDescent="0.35">
      <c r="B13" s="13">
        <v>49</v>
      </c>
      <c r="C13" s="14">
        <v>12221</v>
      </c>
      <c r="D13" s="15" t="s">
        <v>47</v>
      </c>
      <c r="E13" s="16" t="s">
        <v>26</v>
      </c>
      <c r="F13" s="17">
        <v>9.9700000000000006</v>
      </c>
      <c r="G13" s="18" t="s">
        <v>5</v>
      </c>
      <c r="H13" s="36" t="str">
        <f t="shared" si="0"/>
        <v>-</v>
      </c>
      <c r="I13" s="25" t="str">
        <f t="shared" si="1"/>
        <v>average price</v>
      </c>
      <c r="J13" s="40" t="str">
        <f t="shared" si="2"/>
        <v xml:space="preserve"> </v>
      </c>
      <c r="L13" s="28"/>
      <c r="M13" s="28"/>
      <c r="N13" s="28"/>
      <c r="O13" s="43"/>
      <c r="P13" s="28"/>
    </row>
    <row r="14" spans="2:16" ht="18" thickTop="1" thickBot="1" x14ac:dyDescent="0.35">
      <c r="B14" s="13">
        <v>28</v>
      </c>
      <c r="C14" s="14">
        <v>12345</v>
      </c>
      <c r="D14" s="15" t="s">
        <v>49</v>
      </c>
      <c r="E14" s="16" t="s">
        <v>17</v>
      </c>
      <c r="F14" s="17">
        <v>15.95</v>
      </c>
      <c r="G14" s="18" t="s">
        <v>19</v>
      </c>
      <c r="H14" s="36" t="str">
        <f t="shared" si="0"/>
        <v>X</v>
      </c>
      <c r="I14" s="25" t="str">
        <f t="shared" si="1"/>
        <v>average price</v>
      </c>
      <c r="J14" s="40" t="str">
        <f t="shared" si="2"/>
        <v>recheck!</v>
      </c>
      <c r="L14" s="28"/>
      <c r="M14" s="60" t="s">
        <v>132</v>
      </c>
      <c r="N14" s="60"/>
      <c r="O14" s="61"/>
      <c r="P14" s="28"/>
    </row>
    <row r="15" spans="2:16" ht="18" thickTop="1" thickBot="1" x14ac:dyDescent="0.35">
      <c r="B15" s="13">
        <v>29</v>
      </c>
      <c r="C15" s="14">
        <v>12564</v>
      </c>
      <c r="D15" s="15" t="s">
        <v>49</v>
      </c>
      <c r="E15" s="16" t="s">
        <v>43</v>
      </c>
      <c r="F15" s="17">
        <v>13.95</v>
      </c>
      <c r="G15" s="18" t="s">
        <v>4</v>
      </c>
      <c r="H15" s="36" t="str">
        <f t="shared" si="0"/>
        <v>X</v>
      </c>
      <c r="I15" s="25" t="str">
        <f t="shared" si="1"/>
        <v>average price</v>
      </c>
      <c r="J15" s="40" t="str">
        <f t="shared" si="2"/>
        <v>recheck!</v>
      </c>
      <c r="L15" s="28"/>
      <c r="M15" s="62" t="str">
        <f>IF(AVERAGEIF(G4:G35,"Red",F4:F35)=AVERAGEIF(G4:G35,"Pink",F4:F35),"Yes it is","No, it is not!")</f>
        <v>No, it is not!</v>
      </c>
      <c r="N15" s="62"/>
      <c r="O15" s="63"/>
      <c r="P15" s="28"/>
    </row>
    <row r="16" spans="2:16" ht="18" thickTop="1" thickBot="1" x14ac:dyDescent="0.35">
      <c r="B16" s="13">
        <v>55</v>
      </c>
      <c r="C16" s="14">
        <v>12333</v>
      </c>
      <c r="D16" s="15" t="s">
        <v>50</v>
      </c>
      <c r="E16" s="16" t="s">
        <v>24</v>
      </c>
      <c r="F16" s="17">
        <v>19.88</v>
      </c>
      <c r="G16" s="18" t="s">
        <v>4</v>
      </c>
      <c r="H16" s="36" t="str">
        <f t="shared" si="0"/>
        <v>-</v>
      </c>
      <c r="I16" s="25" t="str">
        <f t="shared" si="1"/>
        <v>average price</v>
      </c>
      <c r="J16" s="40" t="str">
        <f t="shared" si="2"/>
        <v xml:space="preserve"> </v>
      </c>
      <c r="L16" s="28"/>
      <c r="M16" s="28"/>
      <c r="N16" s="28"/>
      <c r="O16" s="43"/>
      <c r="P16" s="28"/>
    </row>
    <row r="17" spans="2:16" ht="18" thickTop="1" thickBot="1" x14ac:dyDescent="0.35">
      <c r="B17" s="13">
        <v>29</v>
      </c>
      <c r="C17" s="14">
        <v>12433</v>
      </c>
      <c r="D17" s="15" t="s">
        <v>47</v>
      </c>
      <c r="E17" s="16" t="s">
        <v>29</v>
      </c>
      <c r="F17" s="17">
        <v>16.95</v>
      </c>
      <c r="G17" s="18" t="s">
        <v>7</v>
      </c>
      <c r="H17" s="36" t="str">
        <f t="shared" si="0"/>
        <v>X</v>
      </c>
      <c r="I17" s="25" t="str">
        <f t="shared" si="1"/>
        <v>average price</v>
      </c>
      <c r="J17" s="40" t="str">
        <f t="shared" si="2"/>
        <v>recheck!</v>
      </c>
    </row>
    <row r="18" spans="2:16" ht="18" thickTop="1" thickBot="1" x14ac:dyDescent="0.35">
      <c r="B18" s="13">
        <v>29</v>
      </c>
      <c r="C18" s="14">
        <v>12398</v>
      </c>
      <c r="D18" s="15" t="s">
        <v>52</v>
      </c>
      <c r="E18" s="16" t="s">
        <v>36</v>
      </c>
      <c r="F18" s="17">
        <v>12.95</v>
      </c>
      <c r="G18" s="18" t="s">
        <v>14</v>
      </c>
      <c r="H18" s="36" t="str">
        <f t="shared" si="0"/>
        <v>X</v>
      </c>
      <c r="I18" s="25" t="str">
        <f t="shared" si="1"/>
        <v>average price</v>
      </c>
      <c r="J18" s="40" t="str">
        <f t="shared" si="2"/>
        <v>recheck!</v>
      </c>
    </row>
    <row r="19" spans="2:16" ht="18" thickTop="1" thickBot="1" x14ac:dyDescent="0.35">
      <c r="B19" s="13">
        <v>65</v>
      </c>
      <c r="C19" s="14">
        <v>12446</v>
      </c>
      <c r="D19" s="15" t="s">
        <v>47</v>
      </c>
      <c r="E19" s="16" t="s">
        <v>38</v>
      </c>
      <c r="F19" s="17">
        <v>28.55</v>
      </c>
      <c r="G19" s="18" t="s">
        <v>19</v>
      </c>
      <c r="H19" s="36" t="str">
        <f t="shared" si="0"/>
        <v>-</v>
      </c>
      <c r="I19" s="25" t="str">
        <f t="shared" si="1"/>
        <v>high/low price</v>
      </c>
      <c r="J19" s="40" t="str">
        <f t="shared" si="2"/>
        <v>recheck!</v>
      </c>
      <c r="L19" s="53"/>
      <c r="M19" s="58" t="s">
        <v>112</v>
      </c>
      <c r="N19" s="58"/>
      <c r="O19" s="59"/>
      <c r="P19" s="53"/>
    </row>
    <row r="20" spans="2:16" ht="18" thickTop="1" thickBot="1" x14ac:dyDescent="0.35">
      <c r="B20" s="13">
        <v>26</v>
      </c>
      <c r="C20" s="14">
        <v>12897</v>
      </c>
      <c r="D20" s="15" t="s">
        <v>53</v>
      </c>
      <c r="E20" s="16" t="s">
        <v>12</v>
      </c>
      <c r="F20" s="17">
        <v>14.95</v>
      </c>
      <c r="G20" s="18" t="s">
        <v>9</v>
      </c>
      <c r="H20" s="36" t="str">
        <f t="shared" si="0"/>
        <v>X</v>
      </c>
      <c r="I20" s="25" t="str">
        <f t="shared" si="1"/>
        <v>average price</v>
      </c>
      <c r="J20" s="40" t="str">
        <f t="shared" si="2"/>
        <v>recheck!</v>
      </c>
      <c r="L20" s="53"/>
      <c r="M20" s="51" t="s">
        <v>53</v>
      </c>
      <c r="N20" s="51" t="s">
        <v>49</v>
      </c>
      <c r="O20" s="52" t="str">
        <f>IF(COUNTIF($D$4:$D$35,M20)&gt;COUNTIF($D$4:$D$35,N20),M20,IF(COUNTIF($D$4:$D$35,M20)&lt;COUNTIF($D$4:$D$35,N20),N20,"Same number of items"))</f>
        <v>Zone 2</v>
      </c>
      <c r="P20" s="53"/>
    </row>
    <row r="21" spans="2:16" ht="18" thickTop="1" thickBot="1" x14ac:dyDescent="0.35">
      <c r="B21" s="13">
        <v>42</v>
      </c>
      <c r="C21" s="14">
        <v>12668</v>
      </c>
      <c r="D21" s="15" t="s">
        <v>50</v>
      </c>
      <c r="E21" s="16" t="s">
        <v>39</v>
      </c>
      <c r="F21" s="17">
        <v>10.95</v>
      </c>
      <c r="G21" s="18" t="s">
        <v>8</v>
      </c>
      <c r="H21" s="36" t="str">
        <f t="shared" si="0"/>
        <v>-</v>
      </c>
      <c r="I21" s="25" t="str">
        <f t="shared" si="1"/>
        <v>average price</v>
      </c>
      <c r="J21" s="40" t="str">
        <f t="shared" si="2"/>
        <v xml:space="preserve"> </v>
      </c>
      <c r="L21" s="53"/>
      <c r="M21" s="51" t="s">
        <v>49</v>
      </c>
      <c r="N21" s="51" t="s">
        <v>48</v>
      </c>
      <c r="O21" s="52" t="str">
        <f t="shared" ref="O21:O24" si="3">IF(COUNTIF($D$4:$D$35,M21)&gt;COUNTIF($D$4:$D$35,N21),M21,IF(COUNTIF($D$4:$D$35,M21)&lt;COUNTIF($D$4:$D$35,N21),N21,"Same number of items"))</f>
        <v>Zone 2</v>
      </c>
      <c r="P21" s="53"/>
    </row>
    <row r="22" spans="2:16" ht="18" thickTop="1" thickBot="1" x14ac:dyDescent="0.35">
      <c r="B22" s="13">
        <v>28</v>
      </c>
      <c r="C22" s="14">
        <v>12113</v>
      </c>
      <c r="D22" s="15" t="s">
        <v>47</v>
      </c>
      <c r="E22" s="16" t="s">
        <v>45</v>
      </c>
      <c r="F22" s="17">
        <v>8.99</v>
      </c>
      <c r="G22" s="18" t="s">
        <v>7</v>
      </c>
      <c r="H22" s="36" t="str">
        <f t="shared" si="0"/>
        <v>X</v>
      </c>
      <c r="I22" s="25" t="str">
        <f t="shared" si="1"/>
        <v>average price</v>
      </c>
      <c r="J22" s="40" t="str">
        <f t="shared" si="2"/>
        <v>recheck!</v>
      </c>
      <c r="L22" s="53"/>
      <c r="M22" s="51" t="s">
        <v>48</v>
      </c>
      <c r="N22" s="51" t="s">
        <v>50</v>
      </c>
      <c r="O22" s="52" t="str">
        <f t="shared" si="3"/>
        <v>Zone 3</v>
      </c>
      <c r="P22" s="53"/>
    </row>
    <row r="23" spans="2:16" ht="18" thickTop="1" thickBot="1" x14ac:dyDescent="0.35">
      <c r="B23" s="13">
        <v>26</v>
      </c>
      <c r="C23" s="14">
        <v>12678</v>
      </c>
      <c r="D23" s="15" t="s">
        <v>53</v>
      </c>
      <c r="E23" s="16" t="s">
        <v>40</v>
      </c>
      <c r="F23" s="17">
        <v>18.95</v>
      </c>
      <c r="G23" s="18" t="s">
        <v>9</v>
      </c>
      <c r="H23" s="36" t="str">
        <f t="shared" si="0"/>
        <v>X</v>
      </c>
      <c r="I23" s="25" t="str">
        <f t="shared" si="1"/>
        <v>average price</v>
      </c>
      <c r="J23" s="40" t="str">
        <f t="shared" si="2"/>
        <v>recheck!</v>
      </c>
      <c r="L23" s="53"/>
      <c r="M23" s="51" t="s">
        <v>49</v>
      </c>
      <c r="N23" s="51" t="s">
        <v>47</v>
      </c>
      <c r="O23" s="52" t="str">
        <f t="shared" si="3"/>
        <v>Same number of items</v>
      </c>
      <c r="P23" s="53"/>
    </row>
    <row r="24" spans="2:16" ht="18" thickTop="1" thickBot="1" x14ac:dyDescent="0.35">
      <c r="B24" s="13">
        <v>46</v>
      </c>
      <c r="C24" s="14">
        <v>12119</v>
      </c>
      <c r="D24" s="15" t="s">
        <v>49</v>
      </c>
      <c r="E24" s="16" t="s">
        <v>16</v>
      </c>
      <c r="F24" s="17">
        <v>22.99</v>
      </c>
      <c r="G24" s="18" t="s">
        <v>4</v>
      </c>
      <c r="H24" s="36" t="str">
        <f t="shared" si="0"/>
        <v>-</v>
      </c>
      <c r="I24" s="25" t="str">
        <f t="shared" si="1"/>
        <v>high/low price</v>
      </c>
      <c r="J24" s="40" t="str">
        <f t="shared" si="2"/>
        <v>recheck!</v>
      </c>
      <c r="L24" s="53"/>
      <c r="M24" s="51" t="s">
        <v>50</v>
      </c>
      <c r="N24" s="51" t="s">
        <v>51</v>
      </c>
      <c r="O24" s="52" t="str">
        <f t="shared" si="3"/>
        <v>Zone 6</v>
      </c>
      <c r="P24" s="53"/>
    </row>
    <row r="25" spans="2:16" ht="18" thickTop="1" thickBot="1" x14ac:dyDescent="0.35">
      <c r="B25" s="13">
        <v>26</v>
      </c>
      <c r="C25" s="14">
        <v>12365</v>
      </c>
      <c r="D25" s="15" t="s">
        <v>48</v>
      </c>
      <c r="E25" s="16" t="s">
        <v>35</v>
      </c>
      <c r="F25" s="17">
        <v>7.59</v>
      </c>
      <c r="G25" s="18" t="s">
        <v>8</v>
      </c>
      <c r="H25" s="36" t="str">
        <f t="shared" si="0"/>
        <v>X</v>
      </c>
      <c r="I25" s="25" t="str">
        <f t="shared" si="1"/>
        <v>high/low price</v>
      </c>
      <c r="J25" s="40" t="str">
        <f t="shared" si="2"/>
        <v>recheck!</v>
      </c>
      <c r="L25" s="53"/>
      <c r="M25" s="53"/>
      <c r="N25" s="53"/>
      <c r="O25" s="53"/>
      <c r="P25" s="53"/>
    </row>
    <row r="26" spans="2:16" ht="18" thickTop="1" thickBot="1" x14ac:dyDescent="0.35">
      <c r="B26" s="13">
        <v>39</v>
      </c>
      <c r="C26" s="14">
        <v>12312</v>
      </c>
      <c r="D26" s="15" t="s">
        <v>51</v>
      </c>
      <c r="E26" s="16" t="s">
        <v>37</v>
      </c>
      <c r="F26" s="17">
        <v>8.99</v>
      </c>
      <c r="G26" s="18" t="s">
        <v>5</v>
      </c>
      <c r="H26" s="36" t="str">
        <f t="shared" si="0"/>
        <v>!</v>
      </c>
      <c r="I26" s="25" t="str">
        <f t="shared" si="1"/>
        <v>average price</v>
      </c>
      <c r="J26" s="40" t="str">
        <f t="shared" si="2"/>
        <v xml:space="preserve"> </v>
      </c>
    </row>
    <row r="27" spans="2:16" ht="18" thickTop="1" thickBot="1" x14ac:dyDescent="0.35">
      <c r="B27" s="13">
        <v>32</v>
      </c>
      <c r="C27" s="14">
        <v>12963</v>
      </c>
      <c r="D27" s="15" t="s">
        <v>47</v>
      </c>
      <c r="E27" s="16" t="s">
        <v>42</v>
      </c>
      <c r="F27" s="17">
        <v>16.989999999999998</v>
      </c>
      <c r="G27" s="18" t="s">
        <v>7</v>
      </c>
      <c r="H27" s="36" t="str">
        <f t="shared" si="0"/>
        <v>!</v>
      </c>
      <c r="I27" s="25" t="str">
        <f t="shared" si="1"/>
        <v>average price</v>
      </c>
      <c r="J27" s="40" t="str">
        <f t="shared" si="2"/>
        <v xml:space="preserve"> </v>
      </c>
    </row>
    <row r="28" spans="2:16" ht="18" thickTop="1" thickBot="1" x14ac:dyDescent="0.35">
      <c r="B28" s="13">
        <v>49</v>
      </c>
      <c r="C28" s="14">
        <v>12999</v>
      </c>
      <c r="D28" s="15" t="s">
        <v>49</v>
      </c>
      <c r="E28" s="16" t="s">
        <v>18</v>
      </c>
      <c r="F28" s="17">
        <v>39.950000000000003</v>
      </c>
      <c r="G28" s="18" t="s">
        <v>5</v>
      </c>
      <c r="H28" s="36" t="str">
        <f t="shared" si="0"/>
        <v>-</v>
      </c>
      <c r="I28" s="25" t="str">
        <f t="shared" si="1"/>
        <v>high/low price</v>
      </c>
      <c r="J28" s="40" t="str">
        <f t="shared" si="2"/>
        <v>recheck!</v>
      </c>
    </row>
    <row r="29" spans="2:16" ht="18" thickTop="1" thickBot="1" x14ac:dyDescent="0.35">
      <c r="B29" s="13">
        <v>23</v>
      </c>
      <c r="C29" s="14">
        <v>12116</v>
      </c>
      <c r="D29" s="15" t="s">
        <v>48</v>
      </c>
      <c r="E29" s="16" t="s">
        <v>22</v>
      </c>
      <c r="F29" s="17">
        <v>14.25</v>
      </c>
      <c r="G29" s="18" t="s">
        <v>15</v>
      </c>
      <c r="H29" s="36" t="str">
        <f t="shared" si="0"/>
        <v>X</v>
      </c>
      <c r="I29" s="25" t="str">
        <f t="shared" si="1"/>
        <v>average price</v>
      </c>
      <c r="J29" s="40" t="str">
        <f t="shared" si="2"/>
        <v>recheck!</v>
      </c>
    </row>
    <row r="30" spans="2:16" ht="18" thickTop="1" thickBot="1" x14ac:dyDescent="0.35">
      <c r="B30" s="13">
        <v>46</v>
      </c>
      <c r="C30" s="14">
        <v>12893</v>
      </c>
      <c r="D30" s="15" t="s">
        <v>53</v>
      </c>
      <c r="E30" s="16" t="s">
        <v>41</v>
      </c>
      <c r="F30" s="17">
        <v>7.98</v>
      </c>
      <c r="G30" s="18" t="s">
        <v>19</v>
      </c>
      <c r="H30" s="36" t="str">
        <f t="shared" si="0"/>
        <v>-</v>
      </c>
      <c r="I30" s="25" t="str">
        <f t="shared" si="1"/>
        <v>high/low price</v>
      </c>
      <c r="J30" s="40" t="str">
        <f t="shared" si="2"/>
        <v>recheck!</v>
      </c>
    </row>
    <row r="31" spans="2:16" ht="18" thickTop="1" thickBot="1" x14ac:dyDescent="0.35">
      <c r="B31" s="13">
        <v>36</v>
      </c>
      <c r="C31" s="14">
        <v>12954</v>
      </c>
      <c r="D31" s="15" t="s">
        <v>49</v>
      </c>
      <c r="E31" s="16" t="s">
        <v>21</v>
      </c>
      <c r="F31" s="17">
        <v>13.95</v>
      </c>
      <c r="G31" s="18" t="s">
        <v>5</v>
      </c>
      <c r="H31" s="36" t="str">
        <f t="shared" si="0"/>
        <v>!</v>
      </c>
      <c r="I31" s="25" t="str">
        <f t="shared" si="1"/>
        <v>average price</v>
      </c>
      <c r="J31" s="40" t="str">
        <f t="shared" si="2"/>
        <v xml:space="preserve"> </v>
      </c>
    </row>
    <row r="32" spans="2:16" ht="18" thickTop="1" thickBot="1" x14ac:dyDescent="0.35">
      <c r="B32" s="13">
        <v>49</v>
      </c>
      <c r="C32" s="14">
        <v>12642</v>
      </c>
      <c r="D32" s="15" t="s">
        <v>52</v>
      </c>
      <c r="E32" s="16" t="s">
        <v>33</v>
      </c>
      <c r="F32" s="17">
        <v>8.99</v>
      </c>
      <c r="G32" s="18" t="s">
        <v>5</v>
      </c>
      <c r="H32" s="36" t="str">
        <f t="shared" si="0"/>
        <v>-</v>
      </c>
      <c r="I32" s="25" t="str">
        <f t="shared" si="1"/>
        <v>average price</v>
      </c>
      <c r="J32" s="40" t="str">
        <f t="shared" si="2"/>
        <v xml:space="preserve"> </v>
      </c>
    </row>
    <row r="33" spans="2:10" ht="18" thickTop="1" thickBot="1" x14ac:dyDescent="0.35">
      <c r="B33" s="13">
        <v>46</v>
      </c>
      <c r="C33" s="14">
        <v>12553</v>
      </c>
      <c r="D33" s="15" t="s">
        <v>51</v>
      </c>
      <c r="E33" s="16" t="s">
        <v>32</v>
      </c>
      <c r="F33" s="17">
        <v>8.75</v>
      </c>
      <c r="G33" s="18" t="s">
        <v>19</v>
      </c>
      <c r="H33" s="36" t="str">
        <f t="shared" si="0"/>
        <v>-</v>
      </c>
      <c r="I33" s="25" t="str">
        <f t="shared" si="1"/>
        <v>average price</v>
      </c>
      <c r="J33" s="40" t="str">
        <f t="shared" si="2"/>
        <v xml:space="preserve"> </v>
      </c>
    </row>
    <row r="34" spans="2:10" ht="18" thickTop="1" thickBot="1" x14ac:dyDescent="0.35">
      <c r="B34" s="13">
        <v>36</v>
      </c>
      <c r="C34" s="14">
        <v>12444</v>
      </c>
      <c r="D34" s="15" t="s">
        <v>53</v>
      </c>
      <c r="E34" s="16" t="s">
        <v>11</v>
      </c>
      <c r="F34" s="17">
        <v>17.97</v>
      </c>
      <c r="G34" s="18" t="s">
        <v>8</v>
      </c>
      <c r="H34" s="36" t="str">
        <f t="shared" si="0"/>
        <v>!</v>
      </c>
      <c r="I34" s="25" t="str">
        <f t="shared" si="1"/>
        <v>average price</v>
      </c>
      <c r="J34" s="40" t="str">
        <f t="shared" si="2"/>
        <v xml:space="preserve"> </v>
      </c>
    </row>
    <row r="35" spans="2:10" ht="18" thickTop="1" thickBot="1" x14ac:dyDescent="0.35">
      <c r="B35" s="19">
        <v>46</v>
      </c>
      <c r="C35" s="20">
        <v>12664</v>
      </c>
      <c r="D35" s="21" t="s">
        <v>51</v>
      </c>
      <c r="E35" s="22" t="s">
        <v>30</v>
      </c>
      <c r="F35" s="23">
        <v>13.97</v>
      </c>
      <c r="G35" s="24" t="s">
        <v>4</v>
      </c>
      <c r="H35" s="36" t="str">
        <f t="shared" si="0"/>
        <v>-</v>
      </c>
      <c r="I35" s="25" t="str">
        <f t="shared" si="1"/>
        <v>average price</v>
      </c>
      <c r="J35" s="40" t="str">
        <f t="shared" si="2"/>
        <v xml:space="preserve"> </v>
      </c>
    </row>
    <row r="36" spans="2:10" ht="18" thickTop="1" thickBot="1" x14ac:dyDescent="0.35">
      <c r="E36"/>
      <c r="F36" s="2"/>
      <c r="G36"/>
      <c r="H36"/>
      <c r="I36"/>
      <c r="J36"/>
    </row>
    <row r="37" spans="2:10" ht="18" thickTop="1" thickBot="1" x14ac:dyDescent="0.35">
      <c r="E37" s="56" t="s">
        <v>131</v>
      </c>
      <c r="F37" s="57">
        <f>AVERAGE(F4:F35)</f>
        <v>15.569687499999997</v>
      </c>
      <c r="G37"/>
      <c r="H37"/>
      <c r="I37"/>
      <c r="J37"/>
    </row>
    <row r="38" spans="2:10" ht="17.25" thickTop="1" x14ac:dyDescent="0.3">
      <c r="E38"/>
      <c r="F38" s="2"/>
      <c r="G38"/>
      <c r="H38"/>
      <c r="I38"/>
      <c r="J38"/>
    </row>
    <row r="39" spans="2:10" x14ac:dyDescent="0.3">
      <c r="E39"/>
      <c r="F39" s="2"/>
      <c r="G39"/>
      <c r="H39"/>
      <c r="I39"/>
      <c r="J39"/>
    </row>
    <row r="40" spans="2:10" x14ac:dyDescent="0.3">
      <c r="H40"/>
      <c r="I40"/>
      <c r="J40"/>
    </row>
    <row r="41" spans="2:10" x14ac:dyDescent="0.3">
      <c r="H41"/>
      <c r="I41"/>
      <c r="J41"/>
    </row>
    <row r="42" spans="2:10" x14ac:dyDescent="0.3">
      <c r="H42"/>
      <c r="I42"/>
      <c r="J42"/>
    </row>
    <row r="43" spans="2:10" x14ac:dyDescent="0.3">
      <c r="H43"/>
      <c r="I43"/>
      <c r="J43"/>
    </row>
    <row r="44" spans="2:10" x14ac:dyDescent="0.3">
      <c r="H44"/>
      <c r="I44"/>
      <c r="J44"/>
    </row>
    <row r="45" spans="2:10" x14ac:dyDescent="0.3">
      <c r="E45"/>
      <c r="F45" s="2"/>
      <c r="G45"/>
      <c r="H45"/>
      <c r="I45"/>
      <c r="J45"/>
    </row>
    <row r="46" spans="2:10" x14ac:dyDescent="0.3">
      <c r="E46"/>
      <c r="F46" s="2"/>
      <c r="G46"/>
      <c r="H46"/>
      <c r="I46"/>
      <c r="J46"/>
    </row>
    <row r="47" spans="2:10" x14ac:dyDescent="0.3">
      <c r="E47"/>
      <c r="F47" s="2"/>
      <c r="G47"/>
      <c r="H47"/>
      <c r="I47"/>
      <c r="J47"/>
    </row>
    <row r="48" spans="2:10" x14ac:dyDescent="0.3">
      <c r="E48"/>
      <c r="F48" s="2"/>
      <c r="G48"/>
      <c r="H48"/>
      <c r="I48"/>
      <c r="J48"/>
    </row>
    <row r="49" spans="5:10" x14ac:dyDescent="0.3">
      <c r="E49"/>
      <c r="F49" s="2"/>
      <c r="G49"/>
      <c r="H49"/>
      <c r="I49"/>
      <c r="J49"/>
    </row>
    <row r="50" spans="5:10" x14ac:dyDescent="0.3">
      <c r="E50"/>
      <c r="F50" s="2"/>
      <c r="G50"/>
      <c r="H50"/>
      <c r="I50"/>
      <c r="J50"/>
    </row>
    <row r="51" spans="5:10" x14ac:dyDescent="0.3">
      <c r="E51"/>
      <c r="F51" s="2"/>
      <c r="G51"/>
      <c r="H51"/>
      <c r="I51"/>
      <c r="J51"/>
    </row>
    <row r="52" spans="5:10" x14ac:dyDescent="0.3">
      <c r="E52"/>
      <c r="F52" s="2"/>
      <c r="G52"/>
      <c r="H52"/>
      <c r="I52"/>
      <c r="J52"/>
    </row>
    <row r="53" spans="5:10" x14ac:dyDescent="0.3">
      <c r="E53"/>
      <c r="F53" s="2"/>
      <c r="G53"/>
      <c r="H53"/>
      <c r="I53"/>
      <c r="J53"/>
    </row>
    <row r="54" spans="5:10" x14ac:dyDescent="0.3">
      <c r="E54"/>
      <c r="F54" s="2"/>
      <c r="G54"/>
      <c r="H54"/>
      <c r="I54"/>
      <c r="J54"/>
    </row>
    <row r="55" spans="5:10" x14ac:dyDescent="0.3">
      <c r="E55"/>
      <c r="F55" s="2"/>
      <c r="G55"/>
      <c r="H55"/>
      <c r="I55"/>
      <c r="J55"/>
    </row>
    <row r="56" spans="5:10" x14ac:dyDescent="0.3">
      <c r="E56"/>
      <c r="F56" s="2"/>
      <c r="G56"/>
      <c r="H56"/>
      <c r="I56"/>
      <c r="J56"/>
    </row>
    <row r="57" spans="5:10" x14ac:dyDescent="0.3">
      <c r="E57"/>
      <c r="F57" s="2"/>
      <c r="G57"/>
      <c r="H57"/>
      <c r="I57"/>
      <c r="J57"/>
    </row>
    <row r="58" spans="5:10" x14ac:dyDescent="0.3">
      <c r="E58"/>
      <c r="F58" s="2"/>
      <c r="G58"/>
      <c r="H58"/>
      <c r="I58"/>
      <c r="J58"/>
    </row>
    <row r="59" spans="5:10" x14ac:dyDescent="0.3">
      <c r="E59"/>
      <c r="F59" s="2"/>
      <c r="G59"/>
      <c r="H59"/>
      <c r="I59"/>
      <c r="J59"/>
    </row>
    <row r="60" spans="5:10" x14ac:dyDescent="0.3">
      <c r="E60"/>
      <c r="F60" s="2"/>
      <c r="G60"/>
      <c r="H60"/>
      <c r="I60"/>
      <c r="J60"/>
    </row>
    <row r="61" spans="5:10" x14ac:dyDescent="0.3">
      <c r="E61"/>
      <c r="F61" s="2"/>
      <c r="G61"/>
      <c r="H61"/>
      <c r="I61"/>
      <c r="J61"/>
    </row>
    <row r="62" spans="5:10" x14ac:dyDescent="0.3">
      <c r="E62"/>
      <c r="F62" s="2"/>
      <c r="G62"/>
      <c r="H62"/>
      <c r="I62"/>
      <c r="J62"/>
    </row>
    <row r="63" spans="5:10" x14ac:dyDescent="0.3">
      <c r="E63"/>
      <c r="F63" s="2"/>
      <c r="G63"/>
      <c r="H63"/>
      <c r="I63"/>
      <c r="J63"/>
    </row>
    <row r="64" spans="5:10" x14ac:dyDescent="0.3">
      <c r="E64"/>
      <c r="F64" s="2"/>
      <c r="G64"/>
      <c r="H64"/>
      <c r="I64"/>
      <c r="J64"/>
    </row>
    <row r="65" spans="5:10" x14ac:dyDescent="0.3">
      <c r="E65"/>
      <c r="F65" s="2"/>
      <c r="G65"/>
      <c r="H65"/>
      <c r="I65"/>
      <c r="J65"/>
    </row>
    <row r="66" spans="5:10" x14ac:dyDescent="0.3">
      <c r="E66"/>
      <c r="F66" s="2"/>
      <c r="G66"/>
      <c r="H66"/>
      <c r="I66"/>
      <c r="J66"/>
    </row>
    <row r="67" spans="5:10" x14ac:dyDescent="0.3">
      <c r="E67"/>
      <c r="F67" s="2"/>
      <c r="G67"/>
      <c r="H67"/>
      <c r="I67"/>
      <c r="J67"/>
    </row>
    <row r="68" spans="5:10" x14ac:dyDescent="0.3">
      <c r="E68"/>
      <c r="F68" s="2"/>
      <c r="G68"/>
      <c r="H68"/>
      <c r="I68"/>
      <c r="J68"/>
    </row>
    <row r="69" spans="5:10" x14ac:dyDescent="0.3">
      <c r="E69"/>
      <c r="F69" s="2"/>
      <c r="G69"/>
      <c r="H69"/>
      <c r="I69"/>
      <c r="J69"/>
    </row>
    <row r="70" spans="5:10" x14ac:dyDescent="0.3">
      <c r="E70"/>
      <c r="F70" s="2"/>
      <c r="G70"/>
      <c r="H70"/>
      <c r="I70"/>
      <c r="J70"/>
    </row>
    <row r="71" spans="5:10" x14ac:dyDescent="0.3">
      <c r="E71"/>
      <c r="F71" s="2"/>
      <c r="G71"/>
      <c r="H71"/>
      <c r="I71"/>
      <c r="J71"/>
    </row>
    <row r="72" spans="5:10" x14ac:dyDescent="0.3">
      <c r="E72"/>
      <c r="F72" s="2"/>
      <c r="G72"/>
      <c r="H72"/>
      <c r="I72"/>
      <c r="J72"/>
    </row>
    <row r="73" spans="5:10" x14ac:dyDescent="0.3">
      <c r="E73"/>
      <c r="F73" s="2"/>
      <c r="G73"/>
      <c r="H73"/>
      <c r="I73"/>
      <c r="J73"/>
    </row>
    <row r="74" spans="5:10" x14ac:dyDescent="0.3">
      <c r="E74"/>
      <c r="F74" s="2"/>
      <c r="G74"/>
      <c r="H74"/>
      <c r="I74"/>
      <c r="J74"/>
    </row>
    <row r="75" spans="5:10" x14ac:dyDescent="0.3">
      <c r="E75"/>
      <c r="F75" s="2"/>
      <c r="G75"/>
      <c r="H75"/>
      <c r="I75"/>
      <c r="J75"/>
    </row>
    <row r="76" spans="5:10" x14ac:dyDescent="0.3">
      <c r="E76"/>
      <c r="F76" s="2"/>
      <c r="G76"/>
      <c r="H76"/>
      <c r="I76"/>
      <c r="J76"/>
    </row>
    <row r="77" spans="5:10" x14ac:dyDescent="0.3">
      <c r="E77"/>
      <c r="F77" s="2"/>
      <c r="G77"/>
      <c r="H77"/>
      <c r="I77"/>
      <c r="J77"/>
    </row>
    <row r="78" spans="5:10" x14ac:dyDescent="0.3">
      <c r="E78"/>
      <c r="F78" s="2"/>
      <c r="G78"/>
      <c r="H78"/>
      <c r="I78"/>
      <c r="J78"/>
    </row>
    <row r="79" spans="5:10" x14ac:dyDescent="0.3">
      <c r="E79"/>
      <c r="F79" s="2"/>
      <c r="G79"/>
      <c r="H79"/>
      <c r="I79"/>
      <c r="J79"/>
    </row>
    <row r="80" spans="5:10" x14ac:dyDescent="0.3">
      <c r="E80"/>
      <c r="F80" s="2"/>
      <c r="G80"/>
      <c r="H80"/>
      <c r="I80"/>
      <c r="J80"/>
    </row>
    <row r="81" spans="5:10" x14ac:dyDescent="0.3">
      <c r="E81"/>
      <c r="F81" s="2"/>
      <c r="G81"/>
      <c r="H81"/>
      <c r="I81"/>
      <c r="J81"/>
    </row>
    <row r="82" spans="5:10" x14ac:dyDescent="0.3">
      <c r="E82"/>
      <c r="F82" s="2"/>
      <c r="G82"/>
      <c r="H82"/>
      <c r="I82"/>
      <c r="J82"/>
    </row>
    <row r="83" spans="5:10" x14ac:dyDescent="0.3">
      <c r="E83"/>
      <c r="F83" s="2"/>
      <c r="G83"/>
      <c r="H83"/>
      <c r="I83"/>
      <c r="J83"/>
    </row>
    <row r="84" spans="5:10" x14ac:dyDescent="0.3">
      <c r="E84"/>
      <c r="F84" s="2"/>
      <c r="G84"/>
      <c r="H84"/>
      <c r="I84"/>
      <c r="J84"/>
    </row>
    <row r="85" spans="5:10" x14ac:dyDescent="0.3">
      <c r="E85"/>
      <c r="F85" s="2"/>
      <c r="G85"/>
      <c r="H85"/>
      <c r="I85"/>
      <c r="J85"/>
    </row>
    <row r="86" spans="5:10" x14ac:dyDescent="0.3">
      <c r="E86"/>
      <c r="F86" s="2"/>
      <c r="G86"/>
      <c r="H86"/>
      <c r="I86"/>
      <c r="J86"/>
    </row>
    <row r="87" spans="5:10" x14ac:dyDescent="0.3">
      <c r="E87"/>
      <c r="F87" s="2"/>
      <c r="G87"/>
      <c r="H87"/>
      <c r="I87"/>
      <c r="J87"/>
    </row>
    <row r="88" spans="5:10" x14ac:dyDescent="0.3">
      <c r="E88"/>
      <c r="F88" s="2"/>
      <c r="G88"/>
      <c r="H88"/>
      <c r="I88"/>
      <c r="J88"/>
    </row>
    <row r="89" spans="5:10" x14ac:dyDescent="0.3">
      <c r="E89"/>
      <c r="F89" s="2"/>
      <c r="G89"/>
      <c r="H89"/>
      <c r="I89"/>
      <c r="J89"/>
    </row>
    <row r="90" spans="5:10" x14ac:dyDescent="0.3">
      <c r="E90"/>
      <c r="F90" s="2"/>
      <c r="G90"/>
      <c r="H90"/>
      <c r="I90"/>
      <c r="J90"/>
    </row>
    <row r="91" spans="5:10" x14ac:dyDescent="0.3">
      <c r="E91"/>
      <c r="F91" s="2"/>
      <c r="G91"/>
      <c r="H91"/>
      <c r="I91"/>
      <c r="J91"/>
    </row>
    <row r="92" spans="5:10" x14ac:dyDescent="0.3">
      <c r="E92"/>
      <c r="F92" s="2"/>
      <c r="G92"/>
      <c r="H92"/>
      <c r="I92"/>
      <c r="J92"/>
    </row>
    <row r="93" spans="5:10" x14ac:dyDescent="0.3">
      <c r="E93"/>
      <c r="F93" s="2"/>
      <c r="G93"/>
      <c r="H93"/>
      <c r="I93"/>
      <c r="J93"/>
    </row>
    <row r="94" spans="5:10" x14ac:dyDescent="0.3">
      <c r="E94"/>
      <c r="F94" s="2"/>
      <c r="G94"/>
      <c r="H94"/>
      <c r="I94"/>
      <c r="J94"/>
    </row>
    <row r="95" spans="5:10" x14ac:dyDescent="0.3">
      <c r="E95"/>
      <c r="F95" s="2"/>
      <c r="G95"/>
      <c r="H95"/>
      <c r="I95"/>
      <c r="J95"/>
    </row>
    <row r="96" spans="5:10" x14ac:dyDescent="0.3">
      <c r="E96"/>
      <c r="F96" s="2"/>
      <c r="G96"/>
      <c r="H96"/>
      <c r="I96"/>
      <c r="J96"/>
    </row>
    <row r="97" spans="5:10" x14ac:dyDescent="0.3">
      <c r="E97"/>
      <c r="F97" s="2"/>
      <c r="G97"/>
      <c r="H97"/>
      <c r="I97"/>
      <c r="J97"/>
    </row>
    <row r="98" spans="5:10" x14ac:dyDescent="0.3">
      <c r="E98"/>
      <c r="F98" s="2"/>
      <c r="G98"/>
      <c r="H98"/>
      <c r="I98"/>
      <c r="J98"/>
    </row>
    <row r="99" spans="5:10" x14ac:dyDescent="0.3">
      <c r="E99"/>
      <c r="F99" s="2"/>
      <c r="G99"/>
      <c r="H99"/>
      <c r="I99"/>
      <c r="J99"/>
    </row>
    <row r="100" spans="5:10" x14ac:dyDescent="0.3">
      <c r="E100"/>
      <c r="F100" s="2"/>
      <c r="G100"/>
      <c r="H100"/>
      <c r="I100"/>
      <c r="J100"/>
    </row>
    <row r="101" spans="5:10" x14ac:dyDescent="0.3">
      <c r="E101"/>
      <c r="F101" s="2"/>
      <c r="G101"/>
      <c r="H101"/>
      <c r="I101"/>
      <c r="J101"/>
    </row>
    <row r="102" spans="5:10" x14ac:dyDescent="0.3">
      <c r="E102"/>
      <c r="F102" s="2"/>
      <c r="G102"/>
      <c r="H102"/>
      <c r="I102"/>
      <c r="J102"/>
    </row>
    <row r="103" spans="5:10" x14ac:dyDescent="0.3">
      <c r="E103"/>
      <c r="F103" s="2"/>
      <c r="G103"/>
      <c r="H103"/>
      <c r="I103"/>
      <c r="J103"/>
    </row>
    <row r="104" spans="5:10" x14ac:dyDescent="0.3">
      <c r="E104"/>
      <c r="F104" s="2"/>
      <c r="G104"/>
      <c r="H104"/>
      <c r="I104"/>
      <c r="J104"/>
    </row>
    <row r="105" spans="5:10" x14ac:dyDescent="0.3">
      <c r="E105"/>
      <c r="F105" s="2"/>
      <c r="G105"/>
      <c r="H105"/>
      <c r="I105"/>
      <c r="J105"/>
    </row>
    <row r="106" spans="5:10" x14ac:dyDescent="0.3">
      <c r="E106"/>
      <c r="F106" s="2"/>
      <c r="G106"/>
      <c r="H106"/>
      <c r="I106"/>
      <c r="J106"/>
    </row>
    <row r="107" spans="5:10" x14ac:dyDescent="0.3">
      <c r="E107"/>
      <c r="F107" s="2"/>
      <c r="G107"/>
      <c r="H107"/>
      <c r="I107"/>
      <c r="J107"/>
    </row>
    <row r="108" spans="5:10" x14ac:dyDescent="0.3">
      <c r="E108"/>
      <c r="F108" s="2"/>
      <c r="G108"/>
      <c r="H108"/>
      <c r="I108"/>
      <c r="J108"/>
    </row>
    <row r="109" spans="5:10" x14ac:dyDescent="0.3">
      <c r="E109"/>
      <c r="F109" s="2"/>
      <c r="G109"/>
      <c r="H109"/>
      <c r="I109"/>
      <c r="J109"/>
    </row>
    <row r="110" spans="5:10" x14ac:dyDescent="0.3">
      <c r="E110"/>
      <c r="F110" s="2"/>
      <c r="G110"/>
      <c r="H110"/>
      <c r="I110"/>
      <c r="J110"/>
    </row>
    <row r="111" spans="5:10" x14ac:dyDescent="0.3">
      <c r="E111"/>
      <c r="F111" s="2"/>
      <c r="G111"/>
      <c r="H111"/>
      <c r="I111"/>
      <c r="J111"/>
    </row>
    <row r="112" spans="5:10" x14ac:dyDescent="0.3">
      <c r="E112"/>
      <c r="F112" s="2"/>
      <c r="G112"/>
      <c r="H112"/>
      <c r="I112"/>
      <c r="J112"/>
    </row>
    <row r="113" spans="5:10" x14ac:dyDescent="0.3">
      <c r="E113"/>
      <c r="F113" s="2"/>
      <c r="G113"/>
      <c r="H113"/>
      <c r="I113"/>
      <c r="J113"/>
    </row>
    <row r="114" spans="5:10" x14ac:dyDescent="0.3">
      <c r="E114"/>
      <c r="F114" s="2"/>
      <c r="G114"/>
      <c r="H114"/>
      <c r="I114"/>
      <c r="J114"/>
    </row>
    <row r="115" spans="5:10" x14ac:dyDescent="0.3">
      <c r="E115"/>
      <c r="F115" s="2"/>
      <c r="G115"/>
      <c r="H115"/>
      <c r="I115"/>
      <c r="J115"/>
    </row>
    <row r="116" spans="5:10" x14ac:dyDescent="0.3">
      <c r="E116"/>
      <c r="F116" s="2"/>
      <c r="G116"/>
      <c r="H116"/>
      <c r="I116"/>
      <c r="J116"/>
    </row>
    <row r="117" spans="5:10" x14ac:dyDescent="0.3">
      <c r="E117"/>
      <c r="F117" s="2"/>
      <c r="G117"/>
      <c r="H117"/>
      <c r="I117"/>
      <c r="J117"/>
    </row>
    <row r="118" spans="5:10" x14ac:dyDescent="0.3">
      <c r="E118"/>
      <c r="F118" s="2"/>
      <c r="G118"/>
      <c r="H118"/>
      <c r="I118"/>
      <c r="J118"/>
    </row>
    <row r="119" spans="5:10" x14ac:dyDescent="0.3">
      <c r="E119"/>
      <c r="F119" s="2"/>
      <c r="G119"/>
      <c r="H119"/>
      <c r="I119"/>
      <c r="J119"/>
    </row>
    <row r="120" spans="5:10" x14ac:dyDescent="0.3">
      <c r="E120"/>
      <c r="F120" s="2"/>
      <c r="G120"/>
      <c r="H120"/>
      <c r="I120"/>
      <c r="J120"/>
    </row>
    <row r="121" spans="5:10" x14ac:dyDescent="0.3">
      <c r="E121"/>
      <c r="F121" s="2"/>
      <c r="G121"/>
      <c r="H121"/>
      <c r="I121"/>
      <c r="J121"/>
    </row>
    <row r="122" spans="5:10" x14ac:dyDescent="0.3">
      <c r="E122"/>
      <c r="F122" s="2"/>
      <c r="G122"/>
      <c r="H122"/>
      <c r="I122"/>
      <c r="J122"/>
    </row>
    <row r="123" spans="5:10" x14ac:dyDescent="0.3">
      <c r="E123"/>
      <c r="F123" s="2"/>
      <c r="G123"/>
      <c r="H123"/>
      <c r="I123"/>
      <c r="J123"/>
    </row>
    <row r="124" spans="5:10" x14ac:dyDescent="0.3">
      <c r="E124"/>
      <c r="F124" s="2"/>
      <c r="G124"/>
      <c r="H124"/>
      <c r="I124"/>
      <c r="J124"/>
    </row>
    <row r="125" spans="5:10" x14ac:dyDescent="0.3">
      <c r="E125"/>
      <c r="F125" s="2"/>
      <c r="G125"/>
      <c r="H125"/>
      <c r="I125"/>
      <c r="J125"/>
    </row>
    <row r="126" spans="5:10" x14ac:dyDescent="0.3">
      <c r="E126"/>
      <c r="F126" s="2"/>
      <c r="G126"/>
      <c r="H126"/>
      <c r="I126"/>
      <c r="J126"/>
    </row>
    <row r="127" spans="5:10" x14ac:dyDescent="0.3">
      <c r="E127"/>
      <c r="F127" s="2"/>
      <c r="G127"/>
      <c r="H127"/>
      <c r="I127"/>
      <c r="J127"/>
    </row>
    <row r="128" spans="5:10" x14ac:dyDescent="0.3">
      <c r="E128"/>
      <c r="F128" s="2"/>
      <c r="G128"/>
      <c r="H128"/>
      <c r="I128"/>
      <c r="J128"/>
    </row>
    <row r="129" spans="5:10" x14ac:dyDescent="0.3">
      <c r="E129"/>
      <c r="F129" s="2"/>
      <c r="G129"/>
      <c r="H129"/>
      <c r="I129"/>
      <c r="J129"/>
    </row>
    <row r="130" spans="5:10" x14ac:dyDescent="0.3">
      <c r="E130"/>
      <c r="F130" s="2"/>
      <c r="G130"/>
      <c r="H130"/>
      <c r="I130"/>
      <c r="J130"/>
    </row>
    <row r="131" spans="5:10" x14ac:dyDescent="0.3">
      <c r="E131"/>
      <c r="F131" s="2"/>
      <c r="G131"/>
      <c r="H131"/>
      <c r="I131"/>
      <c r="J131"/>
    </row>
    <row r="132" spans="5:10" x14ac:dyDescent="0.3">
      <c r="E132"/>
      <c r="F132" s="2"/>
      <c r="G132"/>
      <c r="H132"/>
      <c r="I132"/>
      <c r="J132"/>
    </row>
    <row r="133" spans="5:10" x14ac:dyDescent="0.3">
      <c r="E133"/>
      <c r="F133" s="2"/>
      <c r="G133"/>
      <c r="H133"/>
      <c r="I133"/>
      <c r="J133"/>
    </row>
    <row r="134" spans="5:10" x14ac:dyDescent="0.3">
      <c r="E134"/>
      <c r="F134" s="2"/>
      <c r="G134"/>
      <c r="H134"/>
      <c r="I134"/>
      <c r="J134"/>
    </row>
    <row r="135" spans="5:10" x14ac:dyDescent="0.3">
      <c r="E135"/>
      <c r="F135" s="2"/>
      <c r="G135"/>
      <c r="H135"/>
      <c r="I135"/>
      <c r="J135"/>
    </row>
    <row r="136" spans="5:10" x14ac:dyDescent="0.3">
      <c r="E136"/>
      <c r="F136" s="2"/>
      <c r="G136"/>
      <c r="H136"/>
      <c r="I136"/>
      <c r="J136"/>
    </row>
    <row r="137" spans="5:10" x14ac:dyDescent="0.3">
      <c r="E137"/>
      <c r="F137" s="2"/>
      <c r="G137"/>
      <c r="H137"/>
      <c r="I137"/>
      <c r="J137"/>
    </row>
    <row r="138" spans="5:10" x14ac:dyDescent="0.3">
      <c r="E138"/>
      <c r="F138" s="2"/>
      <c r="G138"/>
      <c r="H138"/>
      <c r="I138"/>
      <c r="J138"/>
    </row>
    <row r="139" spans="5:10" x14ac:dyDescent="0.3">
      <c r="E139"/>
      <c r="F139" s="2"/>
      <c r="G139"/>
      <c r="H139"/>
      <c r="I139"/>
      <c r="J139"/>
    </row>
    <row r="140" spans="5:10" x14ac:dyDescent="0.3">
      <c r="E140"/>
      <c r="F140" s="2"/>
      <c r="G140"/>
      <c r="H140"/>
      <c r="I140"/>
      <c r="J140"/>
    </row>
    <row r="141" spans="5:10" x14ac:dyDescent="0.3">
      <c r="E141"/>
      <c r="F141" s="2"/>
      <c r="G141"/>
      <c r="H141"/>
      <c r="I141"/>
      <c r="J141"/>
    </row>
    <row r="142" spans="5:10" x14ac:dyDescent="0.3">
      <c r="E142"/>
      <c r="F142" s="2"/>
      <c r="G142"/>
      <c r="H142"/>
      <c r="I142"/>
      <c r="J142"/>
    </row>
    <row r="143" spans="5:10" x14ac:dyDescent="0.3">
      <c r="E143"/>
      <c r="F143" s="2"/>
      <c r="G143"/>
      <c r="H143"/>
      <c r="I143"/>
      <c r="J143"/>
    </row>
    <row r="144" spans="5:10" x14ac:dyDescent="0.3">
      <c r="E144"/>
      <c r="F144" s="2"/>
      <c r="G144"/>
      <c r="H144"/>
      <c r="I144"/>
      <c r="J144"/>
    </row>
    <row r="145" spans="5:10" x14ac:dyDescent="0.3">
      <c r="E145"/>
      <c r="F145" s="2"/>
      <c r="G145"/>
      <c r="H145"/>
      <c r="I145"/>
      <c r="J145"/>
    </row>
    <row r="146" spans="5:10" x14ac:dyDescent="0.3">
      <c r="E146"/>
      <c r="F146" s="2"/>
      <c r="G146"/>
      <c r="H146"/>
      <c r="I146"/>
      <c r="J146"/>
    </row>
    <row r="147" spans="5:10" x14ac:dyDescent="0.3">
      <c r="E147"/>
      <c r="F147" s="2"/>
      <c r="G147"/>
      <c r="H147"/>
      <c r="I147"/>
      <c r="J147"/>
    </row>
    <row r="148" spans="5:10" x14ac:dyDescent="0.3">
      <c r="E148"/>
      <c r="F148" s="2"/>
      <c r="G148"/>
      <c r="H148"/>
      <c r="I148"/>
      <c r="J148"/>
    </row>
    <row r="149" spans="5:10" x14ac:dyDescent="0.3">
      <c r="E149"/>
      <c r="F149" s="2"/>
      <c r="G149"/>
      <c r="H149"/>
      <c r="I149"/>
      <c r="J149"/>
    </row>
    <row r="150" spans="5:10" x14ac:dyDescent="0.3">
      <c r="E150"/>
      <c r="F150" s="2"/>
      <c r="G150"/>
      <c r="H150"/>
      <c r="I150"/>
      <c r="J150"/>
    </row>
    <row r="151" spans="5:10" x14ac:dyDescent="0.3">
      <c r="E151"/>
      <c r="F151" s="2"/>
      <c r="G151"/>
      <c r="H151"/>
      <c r="I151"/>
      <c r="J151"/>
    </row>
    <row r="152" spans="5:10" x14ac:dyDescent="0.3">
      <c r="E152"/>
      <c r="F152" s="2"/>
      <c r="G152"/>
      <c r="H152"/>
      <c r="I152"/>
      <c r="J152"/>
    </row>
    <row r="153" spans="5:10" x14ac:dyDescent="0.3">
      <c r="E153"/>
      <c r="F153" s="2"/>
      <c r="G153"/>
      <c r="H153"/>
      <c r="I153"/>
      <c r="J153"/>
    </row>
    <row r="154" spans="5:10" x14ac:dyDescent="0.3">
      <c r="E154"/>
      <c r="F154" s="2"/>
      <c r="G154"/>
      <c r="H154"/>
      <c r="I154"/>
      <c r="J154"/>
    </row>
    <row r="155" spans="5:10" x14ac:dyDescent="0.3">
      <c r="E155"/>
      <c r="F155" s="2"/>
      <c r="G155"/>
      <c r="H155"/>
      <c r="I155"/>
      <c r="J155"/>
    </row>
    <row r="156" spans="5:10" x14ac:dyDescent="0.3">
      <c r="E156"/>
      <c r="F156" s="2"/>
      <c r="G156"/>
      <c r="H156"/>
      <c r="I156"/>
      <c r="J156"/>
    </row>
    <row r="157" spans="5:10" x14ac:dyDescent="0.3">
      <c r="E157"/>
      <c r="F157" s="2"/>
      <c r="G157"/>
      <c r="H157"/>
      <c r="I157"/>
      <c r="J157"/>
    </row>
    <row r="158" spans="5:10" x14ac:dyDescent="0.3">
      <c r="E158"/>
      <c r="F158" s="2"/>
      <c r="G158"/>
      <c r="H158"/>
      <c r="I158"/>
      <c r="J158"/>
    </row>
    <row r="159" spans="5:10" x14ac:dyDescent="0.3">
      <c r="E159"/>
      <c r="F159" s="2"/>
      <c r="G159"/>
      <c r="H159"/>
      <c r="I159"/>
      <c r="J159"/>
    </row>
    <row r="160" spans="5:10" x14ac:dyDescent="0.3">
      <c r="E160"/>
      <c r="F160" s="2"/>
      <c r="G160"/>
      <c r="H160"/>
      <c r="I160"/>
      <c r="J160"/>
    </row>
    <row r="161" spans="5:10" x14ac:dyDescent="0.3">
      <c r="E161"/>
      <c r="F161" s="2"/>
      <c r="G161"/>
      <c r="H161"/>
      <c r="I161"/>
      <c r="J161"/>
    </row>
    <row r="162" spans="5:10" x14ac:dyDescent="0.3">
      <c r="E162"/>
      <c r="F162" s="2"/>
      <c r="G162"/>
      <c r="H162"/>
      <c r="I162"/>
      <c r="J162"/>
    </row>
    <row r="163" spans="5:10" x14ac:dyDescent="0.3">
      <c r="E163"/>
      <c r="F163" s="2"/>
      <c r="G163"/>
      <c r="H163"/>
      <c r="I163"/>
      <c r="J163"/>
    </row>
    <row r="164" spans="5:10" x14ac:dyDescent="0.3">
      <c r="E164"/>
      <c r="F164" s="2"/>
      <c r="G164"/>
      <c r="H164"/>
      <c r="I164"/>
      <c r="J164"/>
    </row>
    <row r="165" spans="5:10" x14ac:dyDescent="0.3">
      <c r="E165"/>
      <c r="F165" s="2"/>
      <c r="G165"/>
      <c r="H165"/>
      <c r="I165"/>
      <c r="J165"/>
    </row>
    <row r="166" spans="5:10" x14ac:dyDescent="0.3">
      <c r="E166"/>
      <c r="F166" s="2"/>
      <c r="G166"/>
      <c r="H166"/>
      <c r="I166"/>
      <c r="J166"/>
    </row>
    <row r="167" spans="5:10" x14ac:dyDescent="0.3">
      <c r="E167"/>
      <c r="F167" s="2"/>
      <c r="G167"/>
      <c r="H167"/>
      <c r="I167"/>
      <c r="J167"/>
    </row>
    <row r="168" spans="5:10" x14ac:dyDescent="0.3">
      <c r="E168"/>
      <c r="F168" s="2"/>
      <c r="G168"/>
      <c r="H168"/>
      <c r="I168"/>
      <c r="J168"/>
    </row>
    <row r="169" spans="5:10" x14ac:dyDescent="0.3">
      <c r="E169"/>
      <c r="F169" s="2"/>
      <c r="G169"/>
      <c r="H169"/>
      <c r="I169"/>
      <c r="J169"/>
    </row>
    <row r="170" spans="5:10" x14ac:dyDescent="0.3">
      <c r="E170"/>
      <c r="F170" s="2"/>
      <c r="G170"/>
      <c r="H170"/>
      <c r="I170"/>
      <c r="J170"/>
    </row>
    <row r="171" spans="5:10" x14ac:dyDescent="0.3">
      <c r="E171"/>
      <c r="F171" s="2"/>
      <c r="G171"/>
      <c r="H171"/>
      <c r="I171"/>
      <c r="J171"/>
    </row>
    <row r="172" spans="5:10" x14ac:dyDescent="0.3">
      <c r="E172"/>
      <c r="F172" s="2"/>
      <c r="G172"/>
      <c r="H172"/>
      <c r="I172"/>
      <c r="J172"/>
    </row>
    <row r="173" spans="5:10" x14ac:dyDescent="0.3">
      <c r="E173"/>
      <c r="F173" s="2"/>
      <c r="G173"/>
      <c r="H173"/>
      <c r="I173"/>
      <c r="J173"/>
    </row>
    <row r="174" spans="5:10" x14ac:dyDescent="0.3">
      <c r="E174"/>
      <c r="F174" s="2"/>
      <c r="G174"/>
      <c r="H174"/>
      <c r="I174"/>
      <c r="J174"/>
    </row>
    <row r="175" spans="5:10" x14ac:dyDescent="0.3">
      <c r="E175"/>
      <c r="F175" s="2"/>
      <c r="G175"/>
      <c r="H175"/>
      <c r="I175"/>
      <c r="J175"/>
    </row>
    <row r="176" spans="5:10" x14ac:dyDescent="0.3">
      <c r="E176"/>
      <c r="F176" s="2"/>
      <c r="G176"/>
      <c r="H176"/>
      <c r="I176"/>
      <c r="J176"/>
    </row>
    <row r="177" spans="5:10" x14ac:dyDescent="0.3">
      <c r="E177"/>
      <c r="F177" s="2"/>
      <c r="G177"/>
      <c r="H177"/>
      <c r="I177"/>
      <c r="J177"/>
    </row>
    <row r="178" spans="5:10" x14ac:dyDescent="0.3">
      <c r="E178"/>
      <c r="F178" s="2"/>
      <c r="G178"/>
      <c r="H178"/>
      <c r="I178"/>
      <c r="J178"/>
    </row>
    <row r="179" spans="5:10" x14ac:dyDescent="0.3">
      <c r="E179"/>
      <c r="F179" s="2"/>
      <c r="G179"/>
      <c r="H179"/>
      <c r="I179"/>
      <c r="J179"/>
    </row>
    <row r="180" spans="5:10" x14ac:dyDescent="0.3">
      <c r="E180"/>
      <c r="F180" s="2"/>
      <c r="G180"/>
      <c r="H180"/>
      <c r="I180"/>
      <c r="J180"/>
    </row>
    <row r="181" spans="5:10" x14ac:dyDescent="0.3">
      <c r="E181"/>
      <c r="F181" s="2"/>
      <c r="G181"/>
      <c r="H181"/>
      <c r="I181"/>
      <c r="J181"/>
    </row>
    <row r="182" spans="5:10" x14ac:dyDescent="0.3">
      <c r="E182"/>
      <c r="F182" s="2"/>
      <c r="G182"/>
      <c r="H182"/>
      <c r="I182"/>
      <c r="J182"/>
    </row>
    <row r="183" spans="5:10" x14ac:dyDescent="0.3">
      <c r="E183"/>
      <c r="F183" s="2"/>
      <c r="G183"/>
      <c r="H183"/>
      <c r="I183"/>
      <c r="J183"/>
    </row>
    <row r="184" spans="5:10" x14ac:dyDescent="0.3">
      <c r="E184"/>
      <c r="F184" s="2"/>
      <c r="G184"/>
      <c r="H184"/>
      <c r="I184"/>
      <c r="J184"/>
    </row>
    <row r="185" spans="5:10" x14ac:dyDescent="0.3">
      <c r="E185"/>
      <c r="F185" s="2"/>
      <c r="G185"/>
      <c r="H185"/>
      <c r="I185"/>
      <c r="J185"/>
    </row>
    <row r="186" spans="5:10" x14ac:dyDescent="0.3">
      <c r="E186"/>
      <c r="F186" s="2"/>
      <c r="G186"/>
      <c r="H186"/>
      <c r="I186"/>
      <c r="J186"/>
    </row>
    <row r="187" spans="5:10" x14ac:dyDescent="0.3">
      <c r="E187"/>
      <c r="F187" s="2"/>
      <c r="G187"/>
      <c r="H187"/>
      <c r="I187"/>
      <c r="J187"/>
    </row>
    <row r="188" spans="5:10" x14ac:dyDescent="0.3">
      <c r="E188"/>
      <c r="F188" s="2"/>
      <c r="G188"/>
      <c r="H188"/>
      <c r="I188"/>
      <c r="J188"/>
    </row>
    <row r="189" spans="5:10" x14ac:dyDescent="0.3">
      <c r="E189"/>
      <c r="F189" s="2"/>
      <c r="G189"/>
      <c r="H189"/>
      <c r="I189"/>
      <c r="J189"/>
    </row>
    <row r="190" spans="5:10" x14ac:dyDescent="0.3">
      <c r="E190"/>
      <c r="F190" s="2"/>
      <c r="G190"/>
      <c r="H190"/>
      <c r="I190"/>
      <c r="J190"/>
    </row>
    <row r="191" spans="5:10" x14ac:dyDescent="0.3">
      <c r="E191"/>
      <c r="F191" s="2"/>
      <c r="G191"/>
      <c r="H191"/>
      <c r="I191"/>
      <c r="J191"/>
    </row>
    <row r="192" spans="5:10" x14ac:dyDescent="0.3">
      <c r="E192"/>
      <c r="F192" s="2"/>
      <c r="G192"/>
      <c r="H192"/>
      <c r="I192"/>
      <c r="J192"/>
    </row>
    <row r="193" spans="5:10" x14ac:dyDescent="0.3">
      <c r="E193"/>
      <c r="F193" s="2"/>
      <c r="G193"/>
      <c r="H193"/>
      <c r="I193"/>
      <c r="J193"/>
    </row>
    <row r="194" spans="5:10" x14ac:dyDescent="0.3">
      <c r="E194"/>
      <c r="F194" s="2"/>
      <c r="G194"/>
      <c r="H194"/>
      <c r="I194"/>
      <c r="J194"/>
    </row>
    <row r="195" spans="5:10" x14ac:dyDescent="0.3">
      <c r="E195"/>
      <c r="F195" s="2"/>
      <c r="G195"/>
      <c r="H195"/>
      <c r="I195"/>
      <c r="J195"/>
    </row>
    <row r="196" spans="5:10" x14ac:dyDescent="0.3">
      <c r="E196"/>
      <c r="F196" s="2"/>
      <c r="G196"/>
      <c r="H196"/>
      <c r="I196"/>
      <c r="J196"/>
    </row>
    <row r="197" spans="5:10" x14ac:dyDescent="0.3">
      <c r="E197"/>
      <c r="F197" s="2"/>
      <c r="G197"/>
      <c r="H197"/>
      <c r="I197"/>
      <c r="J197"/>
    </row>
    <row r="198" spans="5:10" x14ac:dyDescent="0.3">
      <c r="E198"/>
      <c r="F198" s="2"/>
      <c r="G198"/>
      <c r="H198"/>
      <c r="I198"/>
      <c r="J198"/>
    </row>
    <row r="199" spans="5:10" x14ac:dyDescent="0.3">
      <c r="E199"/>
      <c r="F199" s="2"/>
      <c r="G199"/>
      <c r="H199"/>
      <c r="I199"/>
      <c r="J199"/>
    </row>
    <row r="200" spans="5:10" x14ac:dyDescent="0.3">
      <c r="E200"/>
      <c r="F200" s="2"/>
      <c r="G200"/>
      <c r="H200"/>
      <c r="I200"/>
      <c r="J200"/>
    </row>
    <row r="201" spans="5:10" x14ac:dyDescent="0.3">
      <c r="E201"/>
      <c r="F201" s="2"/>
      <c r="G201"/>
      <c r="H201"/>
      <c r="I201"/>
      <c r="J201"/>
    </row>
    <row r="202" spans="5:10" x14ac:dyDescent="0.3">
      <c r="E202"/>
      <c r="F202" s="2"/>
      <c r="G202"/>
      <c r="H202"/>
      <c r="I202"/>
      <c r="J202"/>
    </row>
    <row r="203" spans="5:10" x14ac:dyDescent="0.3">
      <c r="E203"/>
      <c r="F203" s="2"/>
      <c r="G203"/>
      <c r="H203"/>
      <c r="I203"/>
      <c r="J203"/>
    </row>
    <row r="204" spans="5:10" x14ac:dyDescent="0.3">
      <c r="E204"/>
      <c r="F204" s="2"/>
      <c r="G204"/>
      <c r="H204"/>
      <c r="I204"/>
      <c r="J204"/>
    </row>
    <row r="205" spans="5:10" x14ac:dyDescent="0.3">
      <c r="E205"/>
      <c r="F205" s="2"/>
      <c r="G205"/>
      <c r="H205"/>
      <c r="I205"/>
      <c r="J205"/>
    </row>
    <row r="206" spans="5:10" x14ac:dyDescent="0.3">
      <c r="E206"/>
      <c r="F206" s="2"/>
      <c r="G206"/>
      <c r="H206"/>
      <c r="I206"/>
      <c r="J206"/>
    </row>
    <row r="207" spans="5:10" x14ac:dyDescent="0.3">
      <c r="E207"/>
      <c r="F207" s="2"/>
      <c r="G207"/>
      <c r="H207"/>
      <c r="I207"/>
      <c r="J207"/>
    </row>
    <row r="208" spans="5:10" x14ac:dyDescent="0.3">
      <c r="E208"/>
      <c r="F208" s="2"/>
      <c r="G208"/>
      <c r="H208"/>
      <c r="I208"/>
      <c r="J208"/>
    </row>
    <row r="209" spans="5:10" x14ac:dyDescent="0.3">
      <c r="E209"/>
      <c r="F209" s="2"/>
      <c r="G209"/>
      <c r="H209"/>
      <c r="I209"/>
      <c r="J209"/>
    </row>
    <row r="210" spans="5:10" x14ac:dyDescent="0.3">
      <c r="E210"/>
      <c r="F210" s="2"/>
      <c r="G210"/>
      <c r="H210"/>
      <c r="I210"/>
      <c r="J210"/>
    </row>
    <row r="211" spans="5:10" x14ac:dyDescent="0.3">
      <c r="E211"/>
      <c r="F211" s="2"/>
      <c r="G211"/>
      <c r="H211"/>
      <c r="I211"/>
      <c r="J211"/>
    </row>
    <row r="212" spans="5:10" x14ac:dyDescent="0.3">
      <c r="E212"/>
      <c r="F212" s="2"/>
      <c r="G212"/>
      <c r="H212"/>
      <c r="I212"/>
      <c r="J212"/>
    </row>
    <row r="213" spans="5:10" x14ac:dyDescent="0.3">
      <c r="E213"/>
      <c r="F213" s="2"/>
      <c r="G213"/>
      <c r="H213"/>
      <c r="I213"/>
      <c r="J213"/>
    </row>
    <row r="214" spans="5:10" x14ac:dyDescent="0.3">
      <c r="E214"/>
      <c r="F214" s="2"/>
      <c r="G214"/>
      <c r="H214"/>
      <c r="I214"/>
      <c r="J214"/>
    </row>
    <row r="215" spans="5:10" x14ac:dyDescent="0.3">
      <c r="E215"/>
      <c r="F215" s="2"/>
      <c r="G215"/>
      <c r="H215"/>
      <c r="I215"/>
      <c r="J215"/>
    </row>
    <row r="216" spans="5:10" x14ac:dyDescent="0.3">
      <c r="E216"/>
      <c r="F216" s="2"/>
      <c r="G216"/>
      <c r="H216"/>
      <c r="I216"/>
      <c r="J216"/>
    </row>
  </sheetData>
  <mergeCells count="12">
    <mergeCell ref="M7:O7"/>
    <mergeCell ref="L2:P2"/>
    <mergeCell ref="B2:J2"/>
    <mergeCell ref="M5:O5"/>
    <mergeCell ref="M6:O6"/>
    <mergeCell ref="M19:O19"/>
    <mergeCell ref="M14:O14"/>
    <mergeCell ref="M15:O15"/>
    <mergeCell ref="M8:O8"/>
    <mergeCell ref="M9:O9"/>
    <mergeCell ref="M11:O11"/>
    <mergeCell ref="M12:O12"/>
  </mergeCells>
  <pageMargins left="0.7" right="0.7" top="0.75" bottom="0.75" header="0.3" footer="0.3"/>
  <pageSetup fitToWidth="0" fitToHeight="0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6"/>
  <sheetViews>
    <sheetView zoomScaleNormal="100" workbookViewId="0">
      <selection activeCell="O22" sqref="O22"/>
    </sheetView>
  </sheetViews>
  <sheetFormatPr defaultRowHeight="16.5" x14ac:dyDescent="0.3"/>
  <cols>
    <col min="1" max="1" width="3.875" customWidth="1"/>
    <col min="2" max="2" width="9" style="2" customWidth="1"/>
    <col min="3" max="3" width="10.25" style="2" customWidth="1"/>
    <col min="4" max="4" width="9.125" style="2" customWidth="1"/>
    <col min="5" max="5" width="18" style="1" customWidth="1"/>
    <col min="6" max="6" width="9.625" style="3" customWidth="1"/>
    <col min="7" max="7" width="10.25" style="1" customWidth="1"/>
    <col min="8" max="8" width="7.875" style="1" customWidth="1"/>
    <col min="9" max="9" width="17.5" style="1" customWidth="1"/>
    <col min="10" max="10" width="9.75" style="1" customWidth="1"/>
    <col min="11" max="11" width="4.875" customWidth="1"/>
    <col min="12" max="12" width="2" customWidth="1"/>
    <col min="13" max="13" width="19.375" customWidth="1"/>
    <col min="14" max="14" width="24.25" customWidth="1"/>
    <col min="15" max="15" width="35" customWidth="1"/>
    <col min="16" max="16" width="1.75" customWidth="1"/>
    <col min="17" max="17" width="18" customWidth="1"/>
    <col min="18" max="18" width="10.875" customWidth="1"/>
    <col min="19" max="19" width="14.625" customWidth="1"/>
  </cols>
  <sheetData>
    <row r="1" spans="2:16" ht="17.25" thickBot="1" x14ac:dyDescent="0.35"/>
    <row r="2" spans="2:16" ht="44.25" customHeight="1" thickTop="1" thickBot="1" x14ac:dyDescent="0.35">
      <c r="B2" s="66" t="s">
        <v>46</v>
      </c>
      <c r="C2" s="66"/>
      <c r="D2" s="66"/>
      <c r="E2" s="66"/>
      <c r="F2" s="66"/>
      <c r="G2" s="66"/>
      <c r="H2" s="66"/>
      <c r="I2" s="66"/>
      <c r="J2" s="66"/>
      <c r="L2" s="66" t="s">
        <v>113</v>
      </c>
      <c r="M2" s="66"/>
      <c r="N2" s="66"/>
      <c r="O2" s="66"/>
      <c r="P2" s="66"/>
    </row>
    <row r="3" spans="2:16" ht="27" customHeight="1" thickTop="1" thickBot="1" x14ac:dyDescent="0.35">
      <c r="B3" s="37" t="s">
        <v>56</v>
      </c>
      <c r="C3" s="5" t="s">
        <v>54</v>
      </c>
      <c r="D3" s="5" t="s">
        <v>55</v>
      </c>
      <c r="E3" s="5" t="s">
        <v>3</v>
      </c>
      <c r="F3" s="38" t="s">
        <v>1</v>
      </c>
      <c r="G3" s="6" t="s">
        <v>2</v>
      </c>
      <c r="H3" s="6" t="s">
        <v>98</v>
      </c>
      <c r="I3" s="34" t="s">
        <v>97</v>
      </c>
      <c r="J3" s="39" t="s">
        <v>99</v>
      </c>
    </row>
    <row r="4" spans="2:16" ht="17.25" thickTop="1" x14ac:dyDescent="0.3">
      <c r="B4" s="7">
        <v>56</v>
      </c>
      <c r="C4" s="9">
        <v>12841</v>
      </c>
      <c r="D4" s="9" t="s">
        <v>51</v>
      </c>
      <c r="E4" s="10" t="s">
        <v>31</v>
      </c>
      <c r="F4" s="11">
        <v>12.95</v>
      </c>
      <c r="G4" s="12" t="s">
        <v>14</v>
      </c>
      <c r="H4" s="36" t="s">
        <v>121</v>
      </c>
      <c r="I4" s="25" t="s">
        <v>122</v>
      </c>
      <c r="J4" s="40" t="s">
        <v>123</v>
      </c>
      <c r="L4" s="29"/>
      <c r="M4" s="29"/>
      <c r="N4" s="29"/>
      <c r="O4" s="33"/>
      <c r="P4" s="29"/>
    </row>
    <row r="5" spans="2:16" x14ac:dyDescent="0.3">
      <c r="B5" s="13">
        <v>49</v>
      </c>
      <c r="C5" s="15">
        <v>12346</v>
      </c>
      <c r="D5" s="15" t="s">
        <v>52</v>
      </c>
      <c r="E5" s="16" t="s">
        <v>34</v>
      </c>
      <c r="F5" s="17">
        <v>32.659999999999997</v>
      </c>
      <c r="G5" s="18" t="s">
        <v>5</v>
      </c>
      <c r="H5" s="36" t="s">
        <v>121</v>
      </c>
      <c r="I5" s="26" t="s">
        <v>124</v>
      </c>
      <c r="J5" s="41" t="s">
        <v>125</v>
      </c>
      <c r="L5" s="28"/>
      <c r="M5" s="60" t="s">
        <v>110</v>
      </c>
      <c r="N5" s="60"/>
      <c r="O5" s="61"/>
      <c r="P5" s="28"/>
    </row>
    <row r="6" spans="2:16" x14ac:dyDescent="0.3">
      <c r="B6" s="13">
        <v>13</v>
      </c>
      <c r="C6" s="15">
        <v>12877</v>
      </c>
      <c r="D6" s="15" t="s">
        <v>50</v>
      </c>
      <c r="E6" s="16" t="s">
        <v>25</v>
      </c>
      <c r="F6" s="17">
        <v>24.99</v>
      </c>
      <c r="G6" s="18" t="s">
        <v>19</v>
      </c>
      <c r="H6" s="36" t="s">
        <v>126</v>
      </c>
      <c r="I6" s="26" t="s">
        <v>124</v>
      </c>
      <c r="J6" s="41" t="s">
        <v>125</v>
      </c>
      <c r="L6" s="28"/>
      <c r="M6" s="62" t="s">
        <v>127</v>
      </c>
      <c r="N6" s="62"/>
      <c r="O6" s="63"/>
      <c r="P6" s="28"/>
    </row>
    <row r="7" spans="2:16" x14ac:dyDescent="0.3">
      <c r="B7" s="13">
        <v>62</v>
      </c>
      <c r="C7" s="15">
        <v>12934</v>
      </c>
      <c r="D7" s="15" t="s">
        <v>48</v>
      </c>
      <c r="E7" s="16" t="s">
        <v>23</v>
      </c>
      <c r="F7" s="17">
        <v>11.99</v>
      </c>
      <c r="G7" s="18" t="s">
        <v>6</v>
      </c>
      <c r="H7" s="36" t="s">
        <v>121</v>
      </c>
      <c r="I7" s="26" t="s">
        <v>122</v>
      </c>
      <c r="J7" s="41" t="s">
        <v>123</v>
      </c>
      <c r="L7" s="28"/>
      <c r="M7" s="64"/>
      <c r="N7" s="64"/>
      <c r="O7" s="65"/>
      <c r="P7" s="28"/>
    </row>
    <row r="8" spans="2:16" x14ac:dyDescent="0.3">
      <c r="B8" s="13">
        <v>46</v>
      </c>
      <c r="C8" s="15">
        <v>12647</v>
      </c>
      <c r="D8" s="15" t="s">
        <v>53</v>
      </c>
      <c r="E8" s="16" t="s">
        <v>13</v>
      </c>
      <c r="F8" s="17">
        <v>12.5</v>
      </c>
      <c r="G8" s="18" t="s">
        <v>4</v>
      </c>
      <c r="H8" s="36" t="s">
        <v>121</v>
      </c>
      <c r="I8" s="26" t="s">
        <v>122</v>
      </c>
      <c r="J8" s="41" t="s">
        <v>123</v>
      </c>
      <c r="L8" s="28"/>
      <c r="M8" s="60" t="s">
        <v>111</v>
      </c>
      <c r="N8" s="60"/>
      <c r="O8" s="61"/>
      <c r="P8" s="28"/>
    </row>
    <row r="9" spans="2:16" x14ac:dyDescent="0.3">
      <c r="B9" s="13">
        <v>32</v>
      </c>
      <c r="C9" s="15">
        <v>12457</v>
      </c>
      <c r="D9" s="15" t="s">
        <v>49</v>
      </c>
      <c r="E9" s="16" t="s">
        <v>20</v>
      </c>
      <c r="F9" s="17">
        <v>11.95</v>
      </c>
      <c r="G9" s="18" t="s">
        <v>5</v>
      </c>
      <c r="H9" s="36" t="s">
        <v>133</v>
      </c>
      <c r="I9" s="26" t="s">
        <v>122</v>
      </c>
      <c r="J9" s="41" t="s">
        <v>123</v>
      </c>
      <c r="L9" s="28"/>
      <c r="M9" s="62" t="s">
        <v>128</v>
      </c>
      <c r="N9" s="62"/>
      <c r="O9" s="63"/>
      <c r="P9" s="28"/>
    </row>
    <row r="10" spans="2:16" x14ac:dyDescent="0.3">
      <c r="B10" s="13">
        <v>65</v>
      </c>
      <c r="C10" s="15">
        <v>12556</v>
      </c>
      <c r="D10" s="15" t="s">
        <v>47</v>
      </c>
      <c r="E10" s="16" t="s">
        <v>27</v>
      </c>
      <c r="F10" s="17">
        <v>12.95</v>
      </c>
      <c r="G10" s="18" t="s">
        <v>5</v>
      </c>
      <c r="H10" s="36" t="s">
        <v>121</v>
      </c>
      <c r="I10" s="26" t="s">
        <v>122</v>
      </c>
      <c r="J10" s="41" t="s">
        <v>123</v>
      </c>
      <c r="L10" s="28"/>
      <c r="M10" s="28"/>
      <c r="N10" s="28"/>
      <c r="O10" s="43"/>
      <c r="P10" s="28"/>
    </row>
    <row r="11" spans="2:16" x14ac:dyDescent="0.3">
      <c r="B11" s="13">
        <v>48</v>
      </c>
      <c r="C11" s="15">
        <v>12288</v>
      </c>
      <c r="D11" s="15" t="s">
        <v>51</v>
      </c>
      <c r="E11" s="16" t="s">
        <v>28</v>
      </c>
      <c r="F11" s="17">
        <v>14.88</v>
      </c>
      <c r="G11" s="18" t="s">
        <v>15</v>
      </c>
      <c r="H11" s="36" t="s">
        <v>121</v>
      </c>
      <c r="I11" s="26" t="s">
        <v>122</v>
      </c>
      <c r="J11" s="41" t="s">
        <v>123</v>
      </c>
      <c r="L11" s="28"/>
      <c r="M11" s="60" t="s">
        <v>100</v>
      </c>
      <c r="N11" s="60"/>
      <c r="O11" s="61"/>
      <c r="P11" s="28"/>
    </row>
    <row r="12" spans="2:16" x14ac:dyDescent="0.3">
      <c r="B12" s="13">
        <v>23</v>
      </c>
      <c r="C12" s="15">
        <v>12968</v>
      </c>
      <c r="D12" s="15" t="s">
        <v>48</v>
      </c>
      <c r="E12" s="16" t="s">
        <v>44</v>
      </c>
      <c r="F12" s="17">
        <v>8.9499999999999993</v>
      </c>
      <c r="G12" s="18" t="s">
        <v>10</v>
      </c>
      <c r="H12" s="36" t="s">
        <v>126</v>
      </c>
      <c r="I12" s="26" t="s">
        <v>122</v>
      </c>
      <c r="J12" s="41" t="s">
        <v>125</v>
      </c>
      <c r="L12" s="28"/>
      <c r="M12" s="62" t="s">
        <v>129</v>
      </c>
      <c r="N12" s="62"/>
      <c r="O12" s="63"/>
      <c r="P12" s="28"/>
    </row>
    <row r="13" spans="2:16" x14ac:dyDescent="0.3">
      <c r="B13" s="13">
        <v>49</v>
      </c>
      <c r="C13" s="15">
        <v>12221</v>
      </c>
      <c r="D13" s="15" t="s">
        <v>47</v>
      </c>
      <c r="E13" s="16" t="s">
        <v>26</v>
      </c>
      <c r="F13" s="17">
        <v>9.9700000000000006</v>
      </c>
      <c r="G13" s="18" t="s">
        <v>5</v>
      </c>
      <c r="H13" s="36" t="s">
        <v>121</v>
      </c>
      <c r="I13" s="26" t="s">
        <v>122</v>
      </c>
      <c r="J13" s="41" t="s">
        <v>123</v>
      </c>
      <c r="L13" s="28"/>
      <c r="M13" s="28"/>
      <c r="N13" s="28"/>
      <c r="O13" s="43"/>
      <c r="P13" s="28"/>
    </row>
    <row r="14" spans="2:16" x14ac:dyDescent="0.3">
      <c r="B14" s="13">
        <v>28</v>
      </c>
      <c r="C14" s="15">
        <v>12345</v>
      </c>
      <c r="D14" s="15" t="s">
        <v>49</v>
      </c>
      <c r="E14" s="16" t="s">
        <v>17</v>
      </c>
      <c r="F14" s="17">
        <v>15.95</v>
      </c>
      <c r="G14" s="18" t="s">
        <v>19</v>
      </c>
      <c r="H14" s="36" t="s">
        <v>126</v>
      </c>
      <c r="I14" s="26" t="s">
        <v>122</v>
      </c>
      <c r="J14" s="41" t="s">
        <v>125</v>
      </c>
      <c r="L14" s="28"/>
      <c r="M14" s="60" t="s">
        <v>132</v>
      </c>
      <c r="N14" s="60"/>
      <c r="O14" s="61"/>
      <c r="P14" s="28"/>
    </row>
    <row r="15" spans="2:16" x14ac:dyDescent="0.3">
      <c r="B15" s="13">
        <v>29</v>
      </c>
      <c r="C15" s="15">
        <v>12564</v>
      </c>
      <c r="D15" s="15" t="s">
        <v>49</v>
      </c>
      <c r="E15" s="16" t="s">
        <v>43</v>
      </c>
      <c r="F15" s="17">
        <v>13.95</v>
      </c>
      <c r="G15" s="18" t="s">
        <v>4</v>
      </c>
      <c r="H15" s="36" t="s">
        <v>126</v>
      </c>
      <c r="I15" s="26" t="s">
        <v>122</v>
      </c>
      <c r="J15" s="41" t="s">
        <v>125</v>
      </c>
      <c r="L15" s="28"/>
      <c r="M15" s="62" t="s">
        <v>134</v>
      </c>
      <c r="N15" s="62"/>
      <c r="O15" s="63"/>
      <c r="P15" s="28"/>
    </row>
    <row r="16" spans="2:16" x14ac:dyDescent="0.3">
      <c r="B16" s="13">
        <v>55</v>
      </c>
      <c r="C16" s="15">
        <v>12333</v>
      </c>
      <c r="D16" s="15" t="s">
        <v>50</v>
      </c>
      <c r="E16" s="16" t="s">
        <v>24</v>
      </c>
      <c r="F16" s="17">
        <v>19.88</v>
      </c>
      <c r="G16" s="18" t="s">
        <v>4</v>
      </c>
      <c r="H16" s="36" t="s">
        <v>121</v>
      </c>
      <c r="I16" s="26" t="s">
        <v>122</v>
      </c>
      <c r="J16" s="41" t="s">
        <v>123</v>
      </c>
      <c r="L16" s="28"/>
      <c r="M16" s="28"/>
      <c r="N16" s="28"/>
      <c r="O16" s="43"/>
      <c r="P16" s="28"/>
    </row>
    <row r="17" spans="2:16" x14ac:dyDescent="0.3">
      <c r="B17" s="13">
        <v>29</v>
      </c>
      <c r="C17" s="15">
        <v>12433</v>
      </c>
      <c r="D17" s="15" t="s">
        <v>47</v>
      </c>
      <c r="E17" s="16" t="s">
        <v>29</v>
      </c>
      <c r="F17" s="17">
        <v>16.95</v>
      </c>
      <c r="G17" s="18" t="s">
        <v>7</v>
      </c>
      <c r="H17" s="36" t="s">
        <v>126</v>
      </c>
      <c r="I17" s="26" t="s">
        <v>122</v>
      </c>
      <c r="J17" s="41" t="s">
        <v>125</v>
      </c>
    </row>
    <row r="18" spans="2:16" x14ac:dyDescent="0.3">
      <c r="B18" s="13">
        <v>29</v>
      </c>
      <c r="C18" s="15">
        <v>12398</v>
      </c>
      <c r="D18" s="15" t="s">
        <v>52</v>
      </c>
      <c r="E18" s="16" t="s">
        <v>36</v>
      </c>
      <c r="F18" s="17">
        <v>12.95</v>
      </c>
      <c r="G18" s="18" t="s">
        <v>14</v>
      </c>
      <c r="H18" s="36" t="s">
        <v>126</v>
      </c>
      <c r="I18" s="26" t="s">
        <v>122</v>
      </c>
      <c r="J18" s="41" t="s">
        <v>125</v>
      </c>
    </row>
    <row r="19" spans="2:16" x14ac:dyDescent="0.3">
      <c r="B19" s="13">
        <v>65</v>
      </c>
      <c r="C19" s="15">
        <v>12446</v>
      </c>
      <c r="D19" s="15" t="s">
        <v>47</v>
      </c>
      <c r="E19" s="16" t="s">
        <v>38</v>
      </c>
      <c r="F19" s="17">
        <v>28.55</v>
      </c>
      <c r="G19" s="18" t="s">
        <v>19</v>
      </c>
      <c r="H19" s="36" t="s">
        <v>121</v>
      </c>
      <c r="I19" s="26" t="s">
        <v>124</v>
      </c>
      <c r="J19" s="41" t="s">
        <v>125</v>
      </c>
      <c r="L19" s="53"/>
      <c r="M19" s="58" t="s">
        <v>112</v>
      </c>
      <c r="N19" s="58"/>
      <c r="O19" s="59"/>
      <c r="P19" s="53"/>
    </row>
    <row r="20" spans="2:16" x14ac:dyDescent="0.3">
      <c r="B20" s="13">
        <v>26</v>
      </c>
      <c r="C20" s="15">
        <v>12897</v>
      </c>
      <c r="D20" s="15" t="s">
        <v>53</v>
      </c>
      <c r="E20" s="16" t="s">
        <v>12</v>
      </c>
      <c r="F20" s="17">
        <v>14.95</v>
      </c>
      <c r="G20" s="18" t="s">
        <v>9</v>
      </c>
      <c r="H20" s="36" t="s">
        <v>126</v>
      </c>
      <c r="I20" s="26" t="s">
        <v>122</v>
      </c>
      <c r="J20" s="41" t="s">
        <v>125</v>
      </c>
      <c r="L20" s="53"/>
      <c r="M20" s="51" t="s">
        <v>53</v>
      </c>
      <c r="N20" s="51" t="s">
        <v>49</v>
      </c>
      <c r="O20" s="52" t="s">
        <v>49</v>
      </c>
      <c r="P20" s="53"/>
    </row>
    <row r="21" spans="2:16" x14ac:dyDescent="0.3">
      <c r="B21" s="13">
        <v>42</v>
      </c>
      <c r="C21" s="15">
        <v>12668</v>
      </c>
      <c r="D21" s="15" t="s">
        <v>50</v>
      </c>
      <c r="E21" s="16" t="s">
        <v>39</v>
      </c>
      <c r="F21" s="17">
        <v>10.95</v>
      </c>
      <c r="G21" s="18" t="s">
        <v>8</v>
      </c>
      <c r="H21" s="36" t="s">
        <v>121</v>
      </c>
      <c r="I21" s="26" t="s">
        <v>122</v>
      </c>
      <c r="J21" s="41" t="s">
        <v>123</v>
      </c>
      <c r="L21" s="53"/>
      <c r="M21" s="51" t="s">
        <v>49</v>
      </c>
      <c r="N21" s="51" t="s">
        <v>48</v>
      </c>
      <c r="O21" s="52" t="s">
        <v>49</v>
      </c>
      <c r="P21" s="53"/>
    </row>
    <row r="22" spans="2:16" x14ac:dyDescent="0.3">
      <c r="B22" s="13">
        <v>28</v>
      </c>
      <c r="C22" s="15">
        <v>12113</v>
      </c>
      <c r="D22" s="15" t="s">
        <v>47</v>
      </c>
      <c r="E22" s="16" t="s">
        <v>45</v>
      </c>
      <c r="F22" s="17">
        <v>8.99</v>
      </c>
      <c r="G22" s="18" t="s">
        <v>7</v>
      </c>
      <c r="H22" s="36" t="s">
        <v>126</v>
      </c>
      <c r="I22" s="26" t="s">
        <v>122</v>
      </c>
      <c r="J22" s="41" t="s">
        <v>125</v>
      </c>
      <c r="L22" s="53"/>
      <c r="M22" s="51" t="s">
        <v>48</v>
      </c>
      <c r="N22" s="51" t="s">
        <v>50</v>
      </c>
      <c r="O22" s="52" t="s">
        <v>48</v>
      </c>
      <c r="P22" s="53"/>
    </row>
    <row r="23" spans="2:16" x14ac:dyDescent="0.3">
      <c r="B23" s="13">
        <v>26</v>
      </c>
      <c r="C23" s="15">
        <v>12678</v>
      </c>
      <c r="D23" s="15" t="s">
        <v>53</v>
      </c>
      <c r="E23" s="16" t="s">
        <v>40</v>
      </c>
      <c r="F23" s="17">
        <v>18.95</v>
      </c>
      <c r="G23" s="18" t="s">
        <v>9</v>
      </c>
      <c r="H23" s="36" t="s">
        <v>126</v>
      </c>
      <c r="I23" s="26" t="s">
        <v>122</v>
      </c>
      <c r="J23" s="41" t="s">
        <v>125</v>
      </c>
      <c r="L23" s="53"/>
      <c r="M23" s="51" t="s">
        <v>49</v>
      </c>
      <c r="N23" s="51" t="s">
        <v>47</v>
      </c>
      <c r="O23" s="52" t="s">
        <v>130</v>
      </c>
      <c r="P23" s="53"/>
    </row>
    <row r="24" spans="2:16" x14ac:dyDescent="0.3">
      <c r="B24" s="13">
        <v>46</v>
      </c>
      <c r="C24" s="15">
        <v>12119</v>
      </c>
      <c r="D24" s="15" t="s">
        <v>49</v>
      </c>
      <c r="E24" s="16" t="s">
        <v>16</v>
      </c>
      <c r="F24" s="17">
        <v>22.99</v>
      </c>
      <c r="G24" s="18" t="s">
        <v>4</v>
      </c>
      <c r="H24" s="36" t="s">
        <v>121</v>
      </c>
      <c r="I24" s="26" t="s">
        <v>124</v>
      </c>
      <c r="J24" s="41" t="s">
        <v>125</v>
      </c>
      <c r="L24" s="53"/>
      <c r="M24" s="51" t="s">
        <v>50</v>
      </c>
      <c r="N24" s="51" t="s">
        <v>51</v>
      </c>
      <c r="O24" s="52" t="s">
        <v>51</v>
      </c>
      <c r="P24" s="53"/>
    </row>
    <row r="25" spans="2:16" x14ac:dyDescent="0.3">
      <c r="B25" s="13">
        <v>26</v>
      </c>
      <c r="C25" s="15">
        <v>12365</v>
      </c>
      <c r="D25" s="15" t="s">
        <v>48</v>
      </c>
      <c r="E25" s="16" t="s">
        <v>35</v>
      </c>
      <c r="F25" s="17">
        <v>7.59</v>
      </c>
      <c r="G25" s="18" t="s">
        <v>8</v>
      </c>
      <c r="H25" s="36" t="s">
        <v>126</v>
      </c>
      <c r="I25" s="26" t="s">
        <v>124</v>
      </c>
      <c r="J25" s="41" t="s">
        <v>125</v>
      </c>
      <c r="L25" s="53"/>
      <c r="M25" s="53"/>
      <c r="N25" s="53"/>
      <c r="O25" s="53"/>
      <c r="P25" s="53"/>
    </row>
    <row r="26" spans="2:16" x14ac:dyDescent="0.3">
      <c r="B26" s="13">
        <v>39</v>
      </c>
      <c r="C26" s="15">
        <v>12312</v>
      </c>
      <c r="D26" s="15" t="s">
        <v>51</v>
      </c>
      <c r="E26" s="16" t="s">
        <v>37</v>
      </c>
      <c r="F26" s="17">
        <v>8.99</v>
      </c>
      <c r="G26" s="18" t="s">
        <v>5</v>
      </c>
      <c r="H26" s="36" t="s">
        <v>133</v>
      </c>
      <c r="I26" s="26" t="s">
        <v>122</v>
      </c>
      <c r="J26" s="41" t="s">
        <v>123</v>
      </c>
    </row>
    <row r="27" spans="2:16" x14ac:dyDescent="0.3">
      <c r="B27" s="13">
        <v>32</v>
      </c>
      <c r="C27" s="15">
        <v>12963</v>
      </c>
      <c r="D27" s="15" t="s">
        <v>47</v>
      </c>
      <c r="E27" s="16" t="s">
        <v>42</v>
      </c>
      <c r="F27" s="17">
        <v>16.989999999999998</v>
      </c>
      <c r="G27" s="18" t="s">
        <v>7</v>
      </c>
      <c r="H27" s="36" t="s">
        <v>133</v>
      </c>
      <c r="I27" s="26" t="s">
        <v>122</v>
      </c>
      <c r="J27" s="41" t="s">
        <v>123</v>
      </c>
    </row>
    <row r="28" spans="2:16" x14ac:dyDescent="0.3">
      <c r="B28" s="13">
        <v>49</v>
      </c>
      <c r="C28" s="15">
        <v>12999</v>
      </c>
      <c r="D28" s="15" t="s">
        <v>49</v>
      </c>
      <c r="E28" s="16" t="s">
        <v>18</v>
      </c>
      <c r="F28" s="17">
        <v>39.950000000000003</v>
      </c>
      <c r="G28" s="18" t="s">
        <v>5</v>
      </c>
      <c r="H28" s="36" t="s">
        <v>121</v>
      </c>
      <c r="I28" s="26" t="s">
        <v>124</v>
      </c>
      <c r="J28" s="41" t="s">
        <v>125</v>
      </c>
    </row>
    <row r="29" spans="2:16" x14ac:dyDescent="0.3">
      <c r="B29" s="13">
        <v>23</v>
      </c>
      <c r="C29" s="15">
        <v>12116</v>
      </c>
      <c r="D29" s="15" t="s">
        <v>48</v>
      </c>
      <c r="E29" s="16" t="s">
        <v>22</v>
      </c>
      <c r="F29" s="17">
        <v>14.25</v>
      </c>
      <c r="G29" s="18" t="s">
        <v>15</v>
      </c>
      <c r="H29" s="36" t="s">
        <v>126</v>
      </c>
      <c r="I29" s="26" t="s">
        <v>122</v>
      </c>
      <c r="J29" s="41" t="s">
        <v>125</v>
      </c>
    </row>
    <row r="30" spans="2:16" x14ac:dyDescent="0.3">
      <c r="B30" s="13">
        <v>46</v>
      </c>
      <c r="C30" s="15">
        <v>12893</v>
      </c>
      <c r="D30" s="15" t="s">
        <v>53</v>
      </c>
      <c r="E30" s="16" t="s">
        <v>41</v>
      </c>
      <c r="F30" s="17">
        <v>7.98</v>
      </c>
      <c r="G30" s="18" t="s">
        <v>19</v>
      </c>
      <c r="H30" s="36" t="s">
        <v>121</v>
      </c>
      <c r="I30" s="26" t="s">
        <v>124</v>
      </c>
      <c r="J30" s="41" t="s">
        <v>125</v>
      </c>
    </row>
    <row r="31" spans="2:16" x14ac:dyDescent="0.3">
      <c r="B31" s="13">
        <v>36</v>
      </c>
      <c r="C31" s="15">
        <v>12954</v>
      </c>
      <c r="D31" s="15" t="s">
        <v>49</v>
      </c>
      <c r="E31" s="16" t="s">
        <v>21</v>
      </c>
      <c r="F31" s="17">
        <v>13.95</v>
      </c>
      <c r="G31" s="18" t="s">
        <v>5</v>
      </c>
      <c r="H31" s="36" t="s">
        <v>133</v>
      </c>
      <c r="I31" s="26" t="s">
        <v>122</v>
      </c>
      <c r="J31" s="41" t="s">
        <v>123</v>
      </c>
    </row>
    <row r="32" spans="2:16" x14ac:dyDescent="0.3">
      <c r="B32" s="13">
        <v>49</v>
      </c>
      <c r="C32" s="15">
        <v>12642</v>
      </c>
      <c r="D32" s="15" t="s">
        <v>52</v>
      </c>
      <c r="E32" s="16" t="s">
        <v>33</v>
      </c>
      <c r="F32" s="17">
        <v>8.99</v>
      </c>
      <c r="G32" s="18" t="s">
        <v>5</v>
      </c>
      <c r="H32" s="36" t="s">
        <v>121</v>
      </c>
      <c r="I32" s="26" t="s">
        <v>122</v>
      </c>
      <c r="J32" s="41" t="s">
        <v>123</v>
      </c>
    </row>
    <row r="33" spans="2:10" x14ac:dyDescent="0.3">
      <c r="B33" s="13">
        <v>46</v>
      </c>
      <c r="C33" s="15">
        <v>12553</v>
      </c>
      <c r="D33" s="15" t="s">
        <v>51</v>
      </c>
      <c r="E33" s="16" t="s">
        <v>32</v>
      </c>
      <c r="F33" s="17">
        <v>8.75</v>
      </c>
      <c r="G33" s="18" t="s">
        <v>19</v>
      </c>
      <c r="H33" s="36" t="s">
        <v>121</v>
      </c>
      <c r="I33" s="26" t="s">
        <v>122</v>
      </c>
      <c r="J33" s="41" t="s">
        <v>123</v>
      </c>
    </row>
    <row r="34" spans="2:10" x14ac:dyDescent="0.3">
      <c r="B34" s="13">
        <v>36</v>
      </c>
      <c r="C34" s="15">
        <v>12444</v>
      </c>
      <c r="D34" s="15" t="s">
        <v>53</v>
      </c>
      <c r="E34" s="16" t="s">
        <v>11</v>
      </c>
      <c r="F34" s="17">
        <v>17.97</v>
      </c>
      <c r="G34" s="18" t="s">
        <v>8</v>
      </c>
      <c r="H34" s="36" t="s">
        <v>133</v>
      </c>
      <c r="I34" s="26" t="s">
        <v>122</v>
      </c>
      <c r="J34" s="41" t="s">
        <v>123</v>
      </c>
    </row>
    <row r="35" spans="2:10" ht="17.25" thickBot="1" x14ac:dyDescent="0.35">
      <c r="B35" s="19">
        <v>46</v>
      </c>
      <c r="C35" s="21">
        <v>12664</v>
      </c>
      <c r="D35" s="21" t="s">
        <v>51</v>
      </c>
      <c r="E35" s="22" t="s">
        <v>30</v>
      </c>
      <c r="F35" s="23">
        <v>13.97</v>
      </c>
      <c r="G35" s="24" t="s">
        <v>4</v>
      </c>
      <c r="H35" s="35" t="s">
        <v>121</v>
      </c>
      <c r="I35" s="27" t="s">
        <v>122</v>
      </c>
      <c r="J35" s="42" t="s">
        <v>123</v>
      </c>
    </row>
    <row r="36" spans="2:10" ht="18" thickTop="1" thickBot="1" x14ac:dyDescent="0.35">
      <c r="E36"/>
      <c r="F36" s="2"/>
      <c r="G36"/>
      <c r="H36"/>
      <c r="I36"/>
      <c r="J36"/>
    </row>
    <row r="37" spans="2:10" ht="18" thickTop="1" thickBot="1" x14ac:dyDescent="0.35">
      <c r="E37" s="56" t="s">
        <v>131</v>
      </c>
      <c r="F37" s="57">
        <v>15.569687499999997</v>
      </c>
      <c r="G37"/>
      <c r="H37"/>
      <c r="I37"/>
      <c r="J37"/>
    </row>
    <row r="38" spans="2:10" ht="17.25" thickTop="1" x14ac:dyDescent="0.3">
      <c r="E38"/>
      <c r="F38" s="2"/>
      <c r="G38"/>
      <c r="H38"/>
      <c r="I38"/>
      <c r="J38"/>
    </row>
    <row r="39" spans="2:10" x14ac:dyDescent="0.3">
      <c r="E39"/>
      <c r="F39" s="2"/>
      <c r="G39"/>
      <c r="H39"/>
      <c r="I39"/>
      <c r="J39"/>
    </row>
    <row r="40" spans="2:10" x14ac:dyDescent="0.3">
      <c r="H40"/>
      <c r="I40"/>
      <c r="J40"/>
    </row>
    <row r="41" spans="2:10" x14ac:dyDescent="0.3">
      <c r="H41"/>
      <c r="I41"/>
      <c r="J41"/>
    </row>
    <row r="42" spans="2:10" x14ac:dyDescent="0.3">
      <c r="H42"/>
      <c r="I42"/>
      <c r="J42"/>
    </row>
    <row r="43" spans="2:10" x14ac:dyDescent="0.3">
      <c r="H43"/>
      <c r="I43"/>
      <c r="J43"/>
    </row>
    <row r="44" spans="2:10" x14ac:dyDescent="0.3">
      <c r="H44"/>
      <c r="I44"/>
      <c r="J44"/>
    </row>
    <row r="45" spans="2:10" x14ac:dyDescent="0.3">
      <c r="E45"/>
      <c r="F45" s="2"/>
      <c r="G45"/>
      <c r="H45"/>
      <c r="I45"/>
      <c r="J45"/>
    </row>
    <row r="46" spans="2:10" x14ac:dyDescent="0.3">
      <c r="E46"/>
      <c r="F46" s="2"/>
      <c r="G46"/>
      <c r="H46"/>
      <c r="I46"/>
      <c r="J46"/>
    </row>
    <row r="47" spans="2:10" x14ac:dyDescent="0.3">
      <c r="E47"/>
      <c r="F47" s="2"/>
      <c r="G47"/>
      <c r="H47"/>
      <c r="I47"/>
      <c r="J47"/>
    </row>
    <row r="48" spans="2:10" x14ac:dyDescent="0.3">
      <c r="E48"/>
      <c r="F48" s="2"/>
      <c r="G48"/>
      <c r="H48"/>
      <c r="I48"/>
      <c r="J48"/>
    </row>
    <row r="49" spans="5:10" x14ac:dyDescent="0.3">
      <c r="E49"/>
      <c r="F49" s="2"/>
      <c r="G49"/>
      <c r="H49"/>
      <c r="I49"/>
      <c r="J49"/>
    </row>
    <row r="50" spans="5:10" x14ac:dyDescent="0.3">
      <c r="E50"/>
      <c r="F50" s="2"/>
      <c r="G50"/>
      <c r="H50"/>
      <c r="I50"/>
      <c r="J50"/>
    </row>
    <row r="51" spans="5:10" x14ac:dyDescent="0.3">
      <c r="E51"/>
      <c r="F51" s="2"/>
      <c r="G51"/>
      <c r="H51"/>
      <c r="I51"/>
      <c r="J51"/>
    </row>
    <row r="52" spans="5:10" x14ac:dyDescent="0.3">
      <c r="E52"/>
      <c r="F52" s="2"/>
      <c r="G52"/>
      <c r="H52"/>
      <c r="I52"/>
      <c r="J52"/>
    </row>
    <row r="53" spans="5:10" x14ac:dyDescent="0.3">
      <c r="E53"/>
      <c r="F53" s="2"/>
      <c r="G53"/>
      <c r="H53"/>
      <c r="I53"/>
      <c r="J53"/>
    </row>
    <row r="54" spans="5:10" x14ac:dyDescent="0.3">
      <c r="E54"/>
      <c r="F54" s="2"/>
      <c r="G54"/>
      <c r="H54"/>
      <c r="I54"/>
      <c r="J54"/>
    </row>
    <row r="55" spans="5:10" x14ac:dyDescent="0.3">
      <c r="E55"/>
      <c r="F55" s="2"/>
      <c r="G55"/>
      <c r="H55"/>
      <c r="I55"/>
      <c r="J55"/>
    </row>
    <row r="56" spans="5:10" x14ac:dyDescent="0.3">
      <c r="E56"/>
      <c r="F56" s="2"/>
      <c r="G56"/>
      <c r="H56"/>
      <c r="I56"/>
      <c r="J56"/>
    </row>
    <row r="57" spans="5:10" x14ac:dyDescent="0.3">
      <c r="E57"/>
      <c r="F57" s="2"/>
      <c r="G57"/>
      <c r="H57"/>
      <c r="I57"/>
      <c r="J57"/>
    </row>
    <row r="58" spans="5:10" x14ac:dyDescent="0.3">
      <c r="E58"/>
      <c r="F58" s="2"/>
      <c r="G58"/>
      <c r="H58"/>
      <c r="I58"/>
      <c r="J58"/>
    </row>
    <row r="59" spans="5:10" x14ac:dyDescent="0.3">
      <c r="E59"/>
      <c r="F59" s="2"/>
      <c r="G59"/>
      <c r="H59"/>
      <c r="I59"/>
      <c r="J59"/>
    </row>
    <row r="60" spans="5:10" x14ac:dyDescent="0.3">
      <c r="E60"/>
      <c r="F60" s="2"/>
      <c r="G60"/>
      <c r="H60"/>
      <c r="I60"/>
      <c r="J60"/>
    </row>
    <row r="61" spans="5:10" x14ac:dyDescent="0.3">
      <c r="E61"/>
      <c r="F61" s="2"/>
      <c r="G61"/>
      <c r="H61"/>
      <c r="I61"/>
      <c r="J61"/>
    </row>
    <row r="62" spans="5:10" x14ac:dyDescent="0.3">
      <c r="E62"/>
      <c r="F62" s="2"/>
      <c r="G62"/>
      <c r="H62"/>
      <c r="I62"/>
      <c r="J62"/>
    </row>
    <row r="63" spans="5:10" x14ac:dyDescent="0.3">
      <c r="E63"/>
      <c r="F63" s="2"/>
      <c r="G63"/>
      <c r="H63"/>
      <c r="I63"/>
      <c r="J63"/>
    </row>
    <row r="64" spans="5:10" x14ac:dyDescent="0.3">
      <c r="E64"/>
      <c r="F64" s="2"/>
      <c r="G64"/>
      <c r="H64"/>
      <c r="I64"/>
      <c r="J64"/>
    </row>
    <row r="65" spans="5:10" x14ac:dyDescent="0.3">
      <c r="E65"/>
      <c r="F65" s="2"/>
      <c r="G65"/>
      <c r="H65"/>
      <c r="I65"/>
      <c r="J65"/>
    </row>
    <row r="66" spans="5:10" x14ac:dyDescent="0.3">
      <c r="E66"/>
      <c r="F66" s="2"/>
      <c r="G66"/>
      <c r="H66"/>
      <c r="I66"/>
      <c r="J66"/>
    </row>
    <row r="67" spans="5:10" x14ac:dyDescent="0.3">
      <c r="E67"/>
      <c r="F67" s="2"/>
      <c r="G67"/>
      <c r="H67"/>
      <c r="I67"/>
      <c r="J67"/>
    </row>
    <row r="68" spans="5:10" x14ac:dyDescent="0.3">
      <c r="E68"/>
      <c r="F68" s="2"/>
      <c r="G68"/>
      <c r="H68"/>
      <c r="I68"/>
      <c r="J68"/>
    </row>
    <row r="69" spans="5:10" x14ac:dyDescent="0.3">
      <c r="E69"/>
      <c r="F69" s="2"/>
      <c r="G69"/>
      <c r="H69"/>
      <c r="I69"/>
      <c r="J69"/>
    </row>
    <row r="70" spans="5:10" x14ac:dyDescent="0.3">
      <c r="E70"/>
      <c r="F70" s="2"/>
      <c r="G70"/>
      <c r="H70"/>
      <c r="I70"/>
      <c r="J70"/>
    </row>
    <row r="71" spans="5:10" x14ac:dyDescent="0.3">
      <c r="E71"/>
      <c r="F71" s="2"/>
      <c r="G71"/>
      <c r="H71"/>
      <c r="I71"/>
      <c r="J71"/>
    </row>
    <row r="72" spans="5:10" x14ac:dyDescent="0.3">
      <c r="E72"/>
      <c r="F72" s="2"/>
      <c r="G72"/>
      <c r="H72"/>
      <c r="I72"/>
      <c r="J72"/>
    </row>
    <row r="73" spans="5:10" x14ac:dyDescent="0.3">
      <c r="E73"/>
      <c r="F73" s="2"/>
      <c r="G73"/>
      <c r="H73"/>
      <c r="I73"/>
      <c r="J73"/>
    </row>
    <row r="74" spans="5:10" x14ac:dyDescent="0.3">
      <c r="E74"/>
      <c r="F74" s="2"/>
      <c r="G74"/>
      <c r="H74"/>
      <c r="I74"/>
      <c r="J74"/>
    </row>
    <row r="75" spans="5:10" x14ac:dyDescent="0.3">
      <c r="E75"/>
      <c r="F75" s="2"/>
      <c r="G75"/>
      <c r="H75"/>
      <c r="I75"/>
      <c r="J75"/>
    </row>
    <row r="76" spans="5:10" x14ac:dyDescent="0.3">
      <c r="E76"/>
      <c r="F76" s="2"/>
      <c r="G76"/>
      <c r="H76"/>
      <c r="I76"/>
      <c r="J76"/>
    </row>
    <row r="77" spans="5:10" x14ac:dyDescent="0.3">
      <c r="E77"/>
      <c r="F77" s="2"/>
      <c r="G77"/>
      <c r="H77"/>
      <c r="I77"/>
      <c r="J77"/>
    </row>
    <row r="78" spans="5:10" x14ac:dyDescent="0.3">
      <c r="E78"/>
      <c r="F78" s="2"/>
      <c r="G78"/>
      <c r="H78"/>
      <c r="I78"/>
      <c r="J78"/>
    </row>
    <row r="79" spans="5:10" x14ac:dyDescent="0.3">
      <c r="E79"/>
      <c r="F79" s="2"/>
      <c r="G79"/>
      <c r="H79"/>
      <c r="I79"/>
      <c r="J79"/>
    </row>
    <row r="80" spans="5:10" x14ac:dyDescent="0.3">
      <c r="E80"/>
      <c r="F80" s="2"/>
      <c r="G80"/>
      <c r="H80"/>
      <c r="I80"/>
      <c r="J80"/>
    </row>
    <row r="81" spans="5:10" x14ac:dyDescent="0.3">
      <c r="E81"/>
      <c r="F81" s="2"/>
      <c r="G81"/>
      <c r="H81"/>
      <c r="I81"/>
      <c r="J81"/>
    </row>
    <row r="82" spans="5:10" x14ac:dyDescent="0.3">
      <c r="E82"/>
      <c r="F82" s="2"/>
      <c r="G82"/>
      <c r="H82"/>
      <c r="I82"/>
      <c r="J82"/>
    </row>
    <row r="83" spans="5:10" x14ac:dyDescent="0.3">
      <c r="E83"/>
      <c r="F83" s="2"/>
      <c r="G83"/>
      <c r="H83"/>
      <c r="I83"/>
      <c r="J83"/>
    </row>
    <row r="84" spans="5:10" x14ac:dyDescent="0.3">
      <c r="E84"/>
      <c r="F84" s="2"/>
      <c r="G84"/>
      <c r="H84"/>
      <c r="I84"/>
      <c r="J84"/>
    </row>
    <row r="85" spans="5:10" x14ac:dyDescent="0.3">
      <c r="E85"/>
      <c r="F85" s="2"/>
      <c r="G85"/>
      <c r="H85"/>
      <c r="I85"/>
      <c r="J85"/>
    </row>
    <row r="86" spans="5:10" x14ac:dyDescent="0.3">
      <c r="E86"/>
      <c r="F86" s="2"/>
      <c r="G86"/>
      <c r="H86"/>
      <c r="I86"/>
      <c r="J86"/>
    </row>
    <row r="87" spans="5:10" x14ac:dyDescent="0.3">
      <c r="E87"/>
      <c r="F87" s="2"/>
      <c r="G87"/>
      <c r="H87"/>
      <c r="I87"/>
      <c r="J87"/>
    </row>
    <row r="88" spans="5:10" x14ac:dyDescent="0.3">
      <c r="E88"/>
      <c r="F88" s="2"/>
      <c r="G88"/>
      <c r="H88"/>
      <c r="I88"/>
      <c r="J88"/>
    </row>
    <row r="89" spans="5:10" x14ac:dyDescent="0.3">
      <c r="E89"/>
      <c r="F89" s="2"/>
      <c r="G89"/>
      <c r="H89"/>
      <c r="I89"/>
      <c r="J89"/>
    </row>
    <row r="90" spans="5:10" x14ac:dyDescent="0.3">
      <c r="E90"/>
      <c r="F90" s="2"/>
      <c r="G90"/>
      <c r="H90"/>
      <c r="I90"/>
      <c r="J90"/>
    </row>
    <row r="91" spans="5:10" x14ac:dyDescent="0.3">
      <c r="E91"/>
      <c r="F91" s="2"/>
      <c r="G91"/>
      <c r="H91"/>
      <c r="I91"/>
      <c r="J91"/>
    </row>
    <row r="92" spans="5:10" x14ac:dyDescent="0.3">
      <c r="E92"/>
      <c r="F92" s="2"/>
      <c r="G92"/>
      <c r="H92"/>
      <c r="I92"/>
      <c r="J92"/>
    </row>
    <row r="93" spans="5:10" x14ac:dyDescent="0.3">
      <c r="E93"/>
      <c r="F93" s="2"/>
      <c r="G93"/>
      <c r="H93"/>
      <c r="I93"/>
      <c r="J93"/>
    </row>
    <row r="94" spans="5:10" x14ac:dyDescent="0.3">
      <c r="E94"/>
      <c r="F94" s="2"/>
      <c r="G94"/>
      <c r="H94"/>
      <c r="I94"/>
      <c r="J94"/>
    </row>
    <row r="95" spans="5:10" x14ac:dyDescent="0.3">
      <c r="E95"/>
      <c r="F95" s="2"/>
      <c r="G95"/>
      <c r="H95"/>
      <c r="I95"/>
      <c r="J95"/>
    </row>
    <row r="96" spans="5:10" x14ac:dyDescent="0.3">
      <c r="E96"/>
      <c r="F96" s="2"/>
      <c r="G96"/>
      <c r="H96"/>
      <c r="I96"/>
      <c r="J96"/>
    </row>
    <row r="97" spans="5:10" x14ac:dyDescent="0.3">
      <c r="E97"/>
      <c r="F97" s="2"/>
      <c r="G97"/>
      <c r="H97"/>
      <c r="I97"/>
      <c r="J97"/>
    </row>
    <row r="98" spans="5:10" x14ac:dyDescent="0.3">
      <c r="E98"/>
      <c r="F98" s="2"/>
      <c r="G98"/>
      <c r="H98"/>
      <c r="I98"/>
      <c r="J98"/>
    </row>
    <row r="99" spans="5:10" x14ac:dyDescent="0.3">
      <c r="E99"/>
      <c r="F99" s="2"/>
      <c r="G99"/>
      <c r="H99"/>
      <c r="I99"/>
      <c r="J99"/>
    </row>
    <row r="100" spans="5:10" x14ac:dyDescent="0.3">
      <c r="E100"/>
      <c r="F100" s="2"/>
      <c r="G100"/>
      <c r="H100"/>
      <c r="I100"/>
      <c r="J100"/>
    </row>
    <row r="101" spans="5:10" x14ac:dyDescent="0.3">
      <c r="E101"/>
      <c r="F101" s="2"/>
      <c r="G101"/>
      <c r="H101"/>
      <c r="I101"/>
      <c r="J101"/>
    </row>
    <row r="102" spans="5:10" x14ac:dyDescent="0.3">
      <c r="E102"/>
      <c r="F102" s="2"/>
      <c r="G102"/>
      <c r="H102"/>
      <c r="I102"/>
      <c r="J102"/>
    </row>
    <row r="103" spans="5:10" x14ac:dyDescent="0.3">
      <c r="E103"/>
      <c r="F103" s="2"/>
      <c r="G103"/>
      <c r="H103"/>
      <c r="I103"/>
      <c r="J103"/>
    </row>
    <row r="104" spans="5:10" x14ac:dyDescent="0.3">
      <c r="E104"/>
      <c r="F104" s="2"/>
      <c r="G104"/>
      <c r="H104"/>
      <c r="I104"/>
      <c r="J104"/>
    </row>
    <row r="105" spans="5:10" x14ac:dyDescent="0.3">
      <c r="E105"/>
      <c r="F105" s="2"/>
      <c r="G105"/>
      <c r="H105"/>
      <c r="I105"/>
      <c r="J105"/>
    </row>
    <row r="106" spans="5:10" x14ac:dyDescent="0.3">
      <c r="E106"/>
      <c r="F106" s="2"/>
      <c r="G106"/>
      <c r="H106"/>
      <c r="I106"/>
      <c r="J106"/>
    </row>
    <row r="107" spans="5:10" x14ac:dyDescent="0.3">
      <c r="E107"/>
      <c r="F107" s="2"/>
      <c r="G107"/>
      <c r="H107"/>
      <c r="I107"/>
      <c r="J107"/>
    </row>
    <row r="108" spans="5:10" x14ac:dyDescent="0.3">
      <c r="E108"/>
      <c r="F108" s="2"/>
      <c r="G108"/>
      <c r="H108"/>
      <c r="I108"/>
      <c r="J108"/>
    </row>
    <row r="109" spans="5:10" x14ac:dyDescent="0.3">
      <c r="E109"/>
      <c r="F109" s="2"/>
      <c r="G109"/>
      <c r="H109"/>
      <c r="I109"/>
      <c r="J109"/>
    </row>
    <row r="110" spans="5:10" x14ac:dyDescent="0.3">
      <c r="E110"/>
      <c r="F110" s="2"/>
      <c r="G110"/>
      <c r="H110"/>
      <c r="I110"/>
      <c r="J110"/>
    </row>
    <row r="111" spans="5:10" x14ac:dyDescent="0.3">
      <c r="E111"/>
      <c r="F111" s="2"/>
      <c r="G111"/>
      <c r="H111"/>
      <c r="I111"/>
      <c r="J111"/>
    </row>
    <row r="112" spans="5:10" x14ac:dyDescent="0.3">
      <c r="E112"/>
      <c r="F112" s="2"/>
      <c r="G112"/>
      <c r="H112"/>
      <c r="I112"/>
      <c r="J112"/>
    </row>
    <row r="113" spans="5:10" x14ac:dyDescent="0.3">
      <c r="E113"/>
      <c r="F113" s="2"/>
      <c r="G113"/>
      <c r="H113"/>
      <c r="I113"/>
      <c r="J113"/>
    </row>
    <row r="114" spans="5:10" x14ac:dyDescent="0.3">
      <c r="E114"/>
      <c r="F114" s="2"/>
      <c r="G114"/>
      <c r="H114"/>
      <c r="I114"/>
      <c r="J114"/>
    </row>
    <row r="115" spans="5:10" x14ac:dyDescent="0.3">
      <c r="E115"/>
      <c r="F115" s="2"/>
      <c r="G115"/>
      <c r="H115"/>
      <c r="I115"/>
      <c r="J115"/>
    </row>
    <row r="116" spans="5:10" x14ac:dyDescent="0.3">
      <c r="E116"/>
      <c r="F116" s="2"/>
      <c r="G116"/>
      <c r="H116"/>
      <c r="I116"/>
      <c r="J116"/>
    </row>
    <row r="117" spans="5:10" x14ac:dyDescent="0.3">
      <c r="E117"/>
      <c r="F117" s="2"/>
      <c r="G117"/>
      <c r="H117"/>
      <c r="I117"/>
      <c r="J117"/>
    </row>
    <row r="118" spans="5:10" x14ac:dyDescent="0.3">
      <c r="E118"/>
      <c r="F118" s="2"/>
      <c r="G118"/>
      <c r="H118"/>
      <c r="I118"/>
      <c r="J118"/>
    </row>
    <row r="119" spans="5:10" x14ac:dyDescent="0.3">
      <c r="E119"/>
      <c r="F119" s="2"/>
      <c r="G119"/>
      <c r="H119"/>
      <c r="I119"/>
      <c r="J119"/>
    </row>
    <row r="120" spans="5:10" x14ac:dyDescent="0.3">
      <c r="E120"/>
      <c r="F120" s="2"/>
      <c r="G120"/>
      <c r="H120"/>
      <c r="I120"/>
      <c r="J120"/>
    </row>
    <row r="121" spans="5:10" x14ac:dyDescent="0.3">
      <c r="E121"/>
      <c r="F121" s="2"/>
      <c r="G121"/>
      <c r="H121"/>
      <c r="I121"/>
      <c r="J121"/>
    </row>
    <row r="122" spans="5:10" x14ac:dyDescent="0.3">
      <c r="E122"/>
      <c r="F122" s="2"/>
      <c r="G122"/>
      <c r="H122"/>
      <c r="I122"/>
      <c r="J122"/>
    </row>
    <row r="123" spans="5:10" x14ac:dyDescent="0.3">
      <c r="E123"/>
      <c r="F123" s="2"/>
      <c r="G123"/>
      <c r="H123"/>
      <c r="I123"/>
      <c r="J123"/>
    </row>
    <row r="124" spans="5:10" x14ac:dyDescent="0.3">
      <c r="E124"/>
      <c r="F124" s="2"/>
      <c r="G124"/>
      <c r="H124"/>
      <c r="I124"/>
      <c r="J124"/>
    </row>
    <row r="125" spans="5:10" x14ac:dyDescent="0.3">
      <c r="E125"/>
      <c r="F125" s="2"/>
      <c r="G125"/>
      <c r="H125"/>
      <c r="I125"/>
      <c r="J125"/>
    </row>
    <row r="126" spans="5:10" x14ac:dyDescent="0.3">
      <c r="E126"/>
      <c r="F126" s="2"/>
      <c r="G126"/>
      <c r="H126"/>
      <c r="I126"/>
      <c r="J126"/>
    </row>
    <row r="127" spans="5:10" x14ac:dyDescent="0.3">
      <c r="E127"/>
      <c r="F127" s="2"/>
      <c r="G127"/>
      <c r="H127"/>
      <c r="I127"/>
      <c r="J127"/>
    </row>
    <row r="128" spans="5:10" x14ac:dyDescent="0.3">
      <c r="E128"/>
      <c r="F128" s="2"/>
      <c r="G128"/>
      <c r="H128"/>
      <c r="I128"/>
      <c r="J128"/>
    </row>
    <row r="129" spans="5:10" x14ac:dyDescent="0.3">
      <c r="E129"/>
      <c r="F129" s="2"/>
      <c r="G129"/>
      <c r="H129"/>
      <c r="I129"/>
      <c r="J129"/>
    </row>
    <row r="130" spans="5:10" x14ac:dyDescent="0.3">
      <c r="E130"/>
      <c r="F130" s="2"/>
      <c r="G130"/>
      <c r="H130"/>
      <c r="I130"/>
      <c r="J130"/>
    </row>
    <row r="131" spans="5:10" x14ac:dyDescent="0.3">
      <c r="E131"/>
      <c r="F131" s="2"/>
      <c r="G131"/>
      <c r="H131"/>
      <c r="I131"/>
      <c r="J131"/>
    </row>
    <row r="132" spans="5:10" x14ac:dyDescent="0.3">
      <c r="E132"/>
      <c r="F132" s="2"/>
      <c r="G132"/>
      <c r="H132"/>
      <c r="I132"/>
      <c r="J132"/>
    </row>
    <row r="133" spans="5:10" x14ac:dyDescent="0.3">
      <c r="E133"/>
      <c r="F133" s="2"/>
      <c r="G133"/>
      <c r="H133"/>
      <c r="I133"/>
      <c r="J133"/>
    </row>
    <row r="134" spans="5:10" x14ac:dyDescent="0.3">
      <c r="E134"/>
      <c r="F134" s="2"/>
      <c r="G134"/>
      <c r="H134"/>
      <c r="I134"/>
      <c r="J134"/>
    </row>
    <row r="135" spans="5:10" x14ac:dyDescent="0.3">
      <c r="E135"/>
      <c r="F135" s="2"/>
      <c r="G135"/>
      <c r="H135"/>
      <c r="I135"/>
      <c r="J135"/>
    </row>
    <row r="136" spans="5:10" x14ac:dyDescent="0.3">
      <c r="E136"/>
      <c r="F136" s="2"/>
      <c r="G136"/>
      <c r="H136"/>
      <c r="I136"/>
      <c r="J136"/>
    </row>
    <row r="137" spans="5:10" x14ac:dyDescent="0.3">
      <c r="E137"/>
      <c r="F137" s="2"/>
      <c r="G137"/>
      <c r="H137"/>
      <c r="I137"/>
      <c r="J137"/>
    </row>
    <row r="138" spans="5:10" x14ac:dyDescent="0.3">
      <c r="E138"/>
      <c r="F138" s="2"/>
      <c r="G138"/>
      <c r="H138"/>
      <c r="I138"/>
      <c r="J138"/>
    </row>
    <row r="139" spans="5:10" x14ac:dyDescent="0.3">
      <c r="E139"/>
      <c r="F139" s="2"/>
      <c r="G139"/>
      <c r="H139"/>
      <c r="I139"/>
      <c r="J139"/>
    </row>
    <row r="140" spans="5:10" x14ac:dyDescent="0.3">
      <c r="E140"/>
      <c r="F140" s="2"/>
      <c r="G140"/>
      <c r="H140"/>
      <c r="I140"/>
      <c r="J140"/>
    </row>
    <row r="141" spans="5:10" x14ac:dyDescent="0.3">
      <c r="E141"/>
      <c r="F141" s="2"/>
      <c r="G141"/>
      <c r="H141"/>
      <c r="I141"/>
      <c r="J141"/>
    </row>
    <row r="142" spans="5:10" x14ac:dyDescent="0.3">
      <c r="E142"/>
      <c r="F142" s="2"/>
      <c r="G142"/>
      <c r="H142"/>
      <c r="I142"/>
      <c r="J142"/>
    </row>
    <row r="143" spans="5:10" x14ac:dyDescent="0.3">
      <c r="E143"/>
      <c r="F143" s="2"/>
      <c r="G143"/>
      <c r="H143"/>
      <c r="I143"/>
      <c r="J143"/>
    </row>
    <row r="144" spans="5:10" x14ac:dyDescent="0.3">
      <c r="E144"/>
      <c r="F144" s="2"/>
      <c r="G144"/>
      <c r="H144"/>
      <c r="I144"/>
      <c r="J144"/>
    </row>
    <row r="145" spans="5:10" x14ac:dyDescent="0.3">
      <c r="E145"/>
      <c r="F145" s="2"/>
      <c r="G145"/>
      <c r="H145"/>
      <c r="I145"/>
      <c r="J145"/>
    </row>
    <row r="146" spans="5:10" x14ac:dyDescent="0.3">
      <c r="E146"/>
      <c r="F146" s="2"/>
      <c r="G146"/>
      <c r="H146"/>
      <c r="I146"/>
      <c r="J146"/>
    </row>
    <row r="147" spans="5:10" x14ac:dyDescent="0.3">
      <c r="E147"/>
      <c r="F147" s="2"/>
      <c r="G147"/>
      <c r="H147"/>
      <c r="I147"/>
      <c r="J147"/>
    </row>
    <row r="148" spans="5:10" x14ac:dyDescent="0.3">
      <c r="E148"/>
      <c r="F148" s="2"/>
      <c r="G148"/>
      <c r="H148"/>
      <c r="I148"/>
      <c r="J148"/>
    </row>
    <row r="149" spans="5:10" x14ac:dyDescent="0.3">
      <c r="E149"/>
      <c r="F149" s="2"/>
      <c r="G149"/>
      <c r="H149"/>
      <c r="I149"/>
      <c r="J149"/>
    </row>
    <row r="150" spans="5:10" x14ac:dyDescent="0.3">
      <c r="E150"/>
      <c r="F150" s="2"/>
      <c r="G150"/>
      <c r="H150"/>
      <c r="I150"/>
      <c r="J150"/>
    </row>
    <row r="151" spans="5:10" x14ac:dyDescent="0.3">
      <c r="E151"/>
      <c r="F151" s="2"/>
      <c r="G151"/>
      <c r="H151"/>
      <c r="I151"/>
      <c r="J151"/>
    </row>
    <row r="152" spans="5:10" x14ac:dyDescent="0.3">
      <c r="E152"/>
      <c r="F152" s="2"/>
      <c r="G152"/>
      <c r="H152"/>
      <c r="I152"/>
      <c r="J152"/>
    </row>
    <row r="153" spans="5:10" x14ac:dyDescent="0.3">
      <c r="E153"/>
      <c r="F153" s="2"/>
      <c r="G153"/>
      <c r="H153"/>
      <c r="I153"/>
      <c r="J153"/>
    </row>
    <row r="154" spans="5:10" x14ac:dyDescent="0.3">
      <c r="E154"/>
      <c r="F154" s="2"/>
      <c r="G154"/>
      <c r="H154"/>
      <c r="I154"/>
      <c r="J154"/>
    </row>
    <row r="155" spans="5:10" x14ac:dyDescent="0.3">
      <c r="E155"/>
      <c r="F155" s="2"/>
      <c r="G155"/>
      <c r="H155"/>
      <c r="I155"/>
      <c r="J155"/>
    </row>
    <row r="156" spans="5:10" x14ac:dyDescent="0.3">
      <c r="E156"/>
      <c r="F156" s="2"/>
      <c r="G156"/>
      <c r="H156"/>
      <c r="I156"/>
      <c r="J156"/>
    </row>
    <row r="157" spans="5:10" x14ac:dyDescent="0.3">
      <c r="E157"/>
      <c r="F157" s="2"/>
      <c r="G157"/>
      <c r="H157"/>
      <c r="I157"/>
      <c r="J157"/>
    </row>
    <row r="158" spans="5:10" x14ac:dyDescent="0.3">
      <c r="E158"/>
      <c r="F158" s="2"/>
      <c r="G158"/>
      <c r="H158"/>
      <c r="I158"/>
      <c r="J158"/>
    </row>
    <row r="159" spans="5:10" x14ac:dyDescent="0.3">
      <c r="E159"/>
      <c r="F159" s="2"/>
      <c r="G159"/>
      <c r="H159"/>
      <c r="I159"/>
      <c r="J159"/>
    </row>
    <row r="160" spans="5:10" x14ac:dyDescent="0.3">
      <c r="E160"/>
      <c r="F160" s="2"/>
      <c r="G160"/>
      <c r="H160"/>
      <c r="I160"/>
      <c r="J160"/>
    </row>
    <row r="161" spans="5:10" x14ac:dyDescent="0.3">
      <c r="E161"/>
      <c r="F161" s="2"/>
      <c r="G161"/>
      <c r="H161"/>
      <c r="I161"/>
      <c r="J161"/>
    </row>
    <row r="162" spans="5:10" x14ac:dyDescent="0.3">
      <c r="E162"/>
      <c r="F162" s="2"/>
      <c r="G162"/>
      <c r="H162"/>
      <c r="I162"/>
      <c r="J162"/>
    </row>
    <row r="163" spans="5:10" x14ac:dyDescent="0.3">
      <c r="E163"/>
      <c r="F163" s="2"/>
      <c r="G163"/>
      <c r="H163"/>
      <c r="I163"/>
      <c r="J163"/>
    </row>
    <row r="164" spans="5:10" x14ac:dyDescent="0.3">
      <c r="E164"/>
      <c r="F164" s="2"/>
      <c r="G164"/>
      <c r="H164"/>
      <c r="I164"/>
      <c r="J164"/>
    </row>
    <row r="165" spans="5:10" x14ac:dyDescent="0.3">
      <c r="E165"/>
      <c r="F165" s="2"/>
      <c r="G165"/>
      <c r="H165"/>
      <c r="I165"/>
      <c r="J165"/>
    </row>
    <row r="166" spans="5:10" x14ac:dyDescent="0.3">
      <c r="E166"/>
      <c r="F166" s="2"/>
      <c r="G166"/>
      <c r="H166"/>
      <c r="I166"/>
      <c r="J166"/>
    </row>
    <row r="167" spans="5:10" x14ac:dyDescent="0.3">
      <c r="E167"/>
      <c r="F167" s="2"/>
      <c r="G167"/>
      <c r="H167"/>
      <c r="I167"/>
      <c r="J167"/>
    </row>
    <row r="168" spans="5:10" x14ac:dyDescent="0.3">
      <c r="E168"/>
      <c r="F168" s="2"/>
      <c r="G168"/>
      <c r="H168"/>
      <c r="I168"/>
      <c r="J168"/>
    </row>
    <row r="169" spans="5:10" x14ac:dyDescent="0.3">
      <c r="E169"/>
      <c r="F169" s="2"/>
      <c r="G169"/>
      <c r="H169"/>
      <c r="I169"/>
      <c r="J169"/>
    </row>
    <row r="170" spans="5:10" x14ac:dyDescent="0.3">
      <c r="E170"/>
      <c r="F170" s="2"/>
      <c r="G170"/>
      <c r="H170"/>
      <c r="I170"/>
      <c r="J170"/>
    </row>
    <row r="171" spans="5:10" x14ac:dyDescent="0.3">
      <c r="E171"/>
      <c r="F171" s="2"/>
      <c r="G171"/>
      <c r="H171"/>
      <c r="I171"/>
      <c r="J171"/>
    </row>
    <row r="172" spans="5:10" x14ac:dyDescent="0.3">
      <c r="E172"/>
      <c r="F172" s="2"/>
      <c r="G172"/>
      <c r="H172"/>
      <c r="I172"/>
      <c r="J172"/>
    </row>
    <row r="173" spans="5:10" x14ac:dyDescent="0.3">
      <c r="E173"/>
      <c r="F173" s="2"/>
      <c r="G173"/>
      <c r="H173"/>
      <c r="I173"/>
      <c r="J173"/>
    </row>
    <row r="174" spans="5:10" x14ac:dyDescent="0.3">
      <c r="E174"/>
      <c r="F174" s="2"/>
      <c r="G174"/>
      <c r="H174"/>
      <c r="I174"/>
      <c r="J174"/>
    </row>
    <row r="175" spans="5:10" x14ac:dyDescent="0.3">
      <c r="E175"/>
      <c r="F175" s="2"/>
      <c r="G175"/>
      <c r="H175"/>
      <c r="I175"/>
      <c r="J175"/>
    </row>
    <row r="176" spans="5:10" x14ac:dyDescent="0.3">
      <c r="E176"/>
      <c r="F176" s="2"/>
      <c r="G176"/>
      <c r="H176"/>
      <c r="I176"/>
      <c r="J176"/>
    </row>
    <row r="177" spans="5:10" x14ac:dyDescent="0.3">
      <c r="E177"/>
      <c r="F177" s="2"/>
      <c r="G177"/>
      <c r="H177"/>
      <c r="I177"/>
      <c r="J177"/>
    </row>
    <row r="178" spans="5:10" x14ac:dyDescent="0.3">
      <c r="E178"/>
      <c r="F178" s="2"/>
      <c r="G178"/>
      <c r="H178"/>
      <c r="I178"/>
      <c r="J178"/>
    </row>
    <row r="179" spans="5:10" x14ac:dyDescent="0.3">
      <c r="E179"/>
      <c r="F179" s="2"/>
      <c r="G179"/>
      <c r="H179"/>
      <c r="I179"/>
      <c r="J179"/>
    </row>
    <row r="180" spans="5:10" x14ac:dyDescent="0.3">
      <c r="E180"/>
      <c r="F180" s="2"/>
      <c r="G180"/>
      <c r="H180"/>
      <c r="I180"/>
      <c r="J180"/>
    </row>
    <row r="181" spans="5:10" x14ac:dyDescent="0.3">
      <c r="E181"/>
      <c r="F181" s="2"/>
      <c r="G181"/>
      <c r="H181"/>
      <c r="I181"/>
      <c r="J181"/>
    </row>
    <row r="182" spans="5:10" x14ac:dyDescent="0.3">
      <c r="E182"/>
      <c r="F182" s="2"/>
      <c r="G182"/>
      <c r="H182"/>
      <c r="I182"/>
      <c r="J182"/>
    </row>
    <row r="183" spans="5:10" x14ac:dyDescent="0.3">
      <c r="E183"/>
      <c r="F183" s="2"/>
      <c r="G183"/>
      <c r="H183"/>
      <c r="I183"/>
      <c r="J183"/>
    </row>
    <row r="184" spans="5:10" x14ac:dyDescent="0.3">
      <c r="E184"/>
      <c r="F184" s="2"/>
      <c r="G184"/>
      <c r="H184"/>
      <c r="I184"/>
      <c r="J184"/>
    </row>
    <row r="185" spans="5:10" x14ac:dyDescent="0.3">
      <c r="E185"/>
      <c r="F185" s="2"/>
      <c r="G185"/>
      <c r="H185"/>
      <c r="I185"/>
      <c r="J185"/>
    </row>
    <row r="186" spans="5:10" x14ac:dyDescent="0.3">
      <c r="E186"/>
      <c r="F186" s="2"/>
      <c r="G186"/>
      <c r="H186"/>
      <c r="I186"/>
      <c r="J186"/>
    </row>
    <row r="187" spans="5:10" x14ac:dyDescent="0.3">
      <c r="E187"/>
      <c r="F187" s="2"/>
      <c r="G187"/>
      <c r="H187"/>
      <c r="I187"/>
      <c r="J187"/>
    </row>
    <row r="188" spans="5:10" x14ac:dyDescent="0.3">
      <c r="E188"/>
      <c r="F188" s="2"/>
      <c r="G188"/>
      <c r="H188"/>
      <c r="I188"/>
      <c r="J188"/>
    </row>
    <row r="189" spans="5:10" x14ac:dyDescent="0.3">
      <c r="E189"/>
      <c r="F189" s="2"/>
      <c r="G189"/>
      <c r="H189"/>
      <c r="I189"/>
      <c r="J189"/>
    </row>
    <row r="190" spans="5:10" x14ac:dyDescent="0.3">
      <c r="E190"/>
      <c r="F190" s="2"/>
      <c r="G190"/>
      <c r="H190"/>
      <c r="I190"/>
      <c r="J190"/>
    </row>
    <row r="191" spans="5:10" x14ac:dyDescent="0.3">
      <c r="E191"/>
      <c r="F191" s="2"/>
      <c r="G191"/>
      <c r="H191"/>
      <c r="I191"/>
      <c r="J191"/>
    </row>
    <row r="192" spans="5:10" x14ac:dyDescent="0.3">
      <c r="E192"/>
      <c r="F192" s="2"/>
      <c r="G192"/>
      <c r="H192"/>
      <c r="I192"/>
      <c r="J192"/>
    </row>
    <row r="193" spans="5:10" x14ac:dyDescent="0.3">
      <c r="E193"/>
      <c r="F193" s="2"/>
      <c r="G193"/>
      <c r="H193"/>
      <c r="I193"/>
      <c r="J193"/>
    </row>
    <row r="194" spans="5:10" x14ac:dyDescent="0.3">
      <c r="E194"/>
      <c r="F194" s="2"/>
      <c r="G194"/>
      <c r="H194"/>
      <c r="I194"/>
      <c r="J194"/>
    </row>
    <row r="195" spans="5:10" x14ac:dyDescent="0.3">
      <c r="E195"/>
      <c r="F195" s="2"/>
      <c r="G195"/>
      <c r="H195"/>
      <c r="I195"/>
      <c r="J195"/>
    </row>
    <row r="196" spans="5:10" x14ac:dyDescent="0.3">
      <c r="E196"/>
      <c r="F196" s="2"/>
      <c r="G196"/>
      <c r="H196"/>
      <c r="I196"/>
      <c r="J196"/>
    </row>
    <row r="197" spans="5:10" x14ac:dyDescent="0.3">
      <c r="E197"/>
      <c r="F197" s="2"/>
      <c r="G197"/>
      <c r="H197"/>
      <c r="I197"/>
      <c r="J197"/>
    </row>
    <row r="198" spans="5:10" x14ac:dyDescent="0.3">
      <c r="E198"/>
      <c r="F198" s="2"/>
      <c r="G198"/>
      <c r="H198"/>
      <c r="I198"/>
      <c r="J198"/>
    </row>
    <row r="199" spans="5:10" x14ac:dyDescent="0.3">
      <c r="E199"/>
      <c r="F199" s="2"/>
      <c r="G199"/>
      <c r="H199"/>
      <c r="I199"/>
      <c r="J199"/>
    </row>
    <row r="200" spans="5:10" x14ac:dyDescent="0.3">
      <c r="E200"/>
      <c r="F200" s="2"/>
      <c r="G200"/>
      <c r="H200"/>
      <c r="I200"/>
      <c r="J200"/>
    </row>
    <row r="201" spans="5:10" x14ac:dyDescent="0.3">
      <c r="E201"/>
      <c r="F201" s="2"/>
      <c r="G201"/>
      <c r="H201"/>
      <c r="I201"/>
      <c r="J201"/>
    </row>
    <row r="202" spans="5:10" x14ac:dyDescent="0.3">
      <c r="E202"/>
      <c r="F202" s="2"/>
      <c r="G202"/>
      <c r="H202"/>
      <c r="I202"/>
      <c r="J202"/>
    </row>
    <row r="203" spans="5:10" x14ac:dyDescent="0.3">
      <c r="E203"/>
      <c r="F203" s="2"/>
      <c r="G203"/>
      <c r="H203"/>
      <c r="I203"/>
      <c r="J203"/>
    </row>
    <row r="204" spans="5:10" x14ac:dyDescent="0.3">
      <c r="E204"/>
      <c r="F204" s="2"/>
      <c r="G204"/>
      <c r="H204"/>
      <c r="I204"/>
      <c r="J204"/>
    </row>
    <row r="205" spans="5:10" x14ac:dyDescent="0.3">
      <c r="E205"/>
      <c r="F205" s="2"/>
      <c r="G205"/>
      <c r="H205"/>
      <c r="I205"/>
      <c r="J205"/>
    </row>
    <row r="206" spans="5:10" x14ac:dyDescent="0.3">
      <c r="E206"/>
      <c r="F206" s="2"/>
      <c r="G206"/>
      <c r="H206"/>
      <c r="I206"/>
      <c r="J206"/>
    </row>
    <row r="207" spans="5:10" x14ac:dyDescent="0.3">
      <c r="E207"/>
      <c r="F207" s="2"/>
      <c r="G207"/>
      <c r="H207"/>
      <c r="I207"/>
      <c r="J207"/>
    </row>
    <row r="208" spans="5:10" x14ac:dyDescent="0.3">
      <c r="E208"/>
      <c r="F208" s="2"/>
      <c r="G208"/>
      <c r="H208"/>
      <c r="I208"/>
      <c r="J208"/>
    </row>
    <row r="209" spans="5:10" x14ac:dyDescent="0.3">
      <c r="E209"/>
      <c r="F209" s="2"/>
      <c r="G209"/>
      <c r="H209"/>
      <c r="I209"/>
      <c r="J209"/>
    </row>
    <row r="210" spans="5:10" x14ac:dyDescent="0.3">
      <c r="E210"/>
      <c r="F210" s="2"/>
      <c r="G210"/>
      <c r="H210"/>
      <c r="I210"/>
      <c r="J210"/>
    </row>
    <row r="211" spans="5:10" x14ac:dyDescent="0.3">
      <c r="E211"/>
      <c r="F211" s="2"/>
      <c r="G211"/>
      <c r="H211"/>
      <c r="I211"/>
      <c r="J211"/>
    </row>
    <row r="212" spans="5:10" x14ac:dyDescent="0.3">
      <c r="E212"/>
      <c r="F212" s="2"/>
      <c r="G212"/>
      <c r="H212"/>
      <c r="I212"/>
      <c r="J212"/>
    </row>
    <row r="213" spans="5:10" x14ac:dyDescent="0.3">
      <c r="E213"/>
      <c r="F213" s="2"/>
      <c r="G213"/>
      <c r="H213"/>
      <c r="I213"/>
      <c r="J213"/>
    </row>
    <row r="214" spans="5:10" x14ac:dyDescent="0.3">
      <c r="E214"/>
      <c r="F214" s="2"/>
      <c r="G214"/>
      <c r="H214"/>
      <c r="I214"/>
      <c r="J214"/>
    </row>
    <row r="215" spans="5:10" x14ac:dyDescent="0.3">
      <c r="E215"/>
      <c r="F215" s="2"/>
      <c r="G215"/>
      <c r="H215"/>
      <c r="I215"/>
      <c r="J215"/>
    </row>
    <row r="216" spans="5:10" x14ac:dyDescent="0.3">
      <c r="E216"/>
      <c r="F216" s="2"/>
      <c r="G216"/>
      <c r="H216"/>
      <c r="I216"/>
      <c r="J216"/>
    </row>
  </sheetData>
  <mergeCells count="12">
    <mergeCell ref="M19:O19"/>
    <mergeCell ref="B2:J2"/>
    <mergeCell ref="L2:P2"/>
    <mergeCell ref="M5:O5"/>
    <mergeCell ref="M6:O6"/>
    <mergeCell ref="M7:O7"/>
    <mergeCell ref="M8:O8"/>
    <mergeCell ref="M9:O9"/>
    <mergeCell ref="M11:O11"/>
    <mergeCell ref="M12:O12"/>
    <mergeCell ref="M14:O14"/>
    <mergeCell ref="M15:O15"/>
  </mergeCells>
  <pageMargins left="0.7" right="0.7" top="0.75" bottom="0.75" header="0.3" footer="0.3"/>
  <pageSetup fitToWidth="0" fitToHeight="0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G7" sqref="G7"/>
    </sheetView>
  </sheetViews>
  <sheetFormatPr defaultRowHeight="16.5" x14ac:dyDescent="0.3"/>
  <cols>
    <col min="1" max="1" width="13" customWidth="1"/>
    <col min="2" max="2" width="10.625" customWidth="1"/>
    <col min="3" max="3" width="11.5" customWidth="1"/>
    <col min="4" max="4" width="17.25" customWidth="1"/>
    <col min="5" max="5" width="8.875" customWidth="1"/>
    <col min="6" max="6" width="14.125" customWidth="1"/>
    <col min="7" max="7" width="17.25" customWidth="1"/>
  </cols>
  <sheetData>
    <row r="1" spans="1:7" ht="17.25" thickBot="1" x14ac:dyDescent="0.35"/>
    <row r="2" spans="1:7" ht="39" customHeight="1" thickTop="1" thickBot="1" x14ac:dyDescent="0.35">
      <c r="A2" s="66" t="s">
        <v>108</v>
      </c>
      <c r="B2" s="66"/>
      <c r="C2" s="66"/>
      <c r="D2" s="66"/>
      <c r="E2" s="66"/>
      <c r="F2" s="66"/>
      <c r="G2" s="66"/>
    </row>
    <row r="3" spans="1:7" ht="27.75" customHeight="1" thickTop="1" thickBot="1" x14ac:dyDescent="0.35">
      <c r="A3" s="37" t="s">
        <v>0</v>
      </c>
      <c r="B3" s="5" t="s">
        <v>54</v>
      </c>
      <c r="C3" s="5" t="s">
        <v>102</v>
      </c>
      <c r="D3" s="5" t="s">
        <v>57</v>
      </c>
      <c r="E3" s="38" t="s">
        <v>1</v>
      </c>
      <c r="F3" s="5" t="s">
        <v>58</v>
      </c>
      <c r="G3" s="6" t="s">
        <v>59</v>
      </c>
    </row>
    <row r="4" spans="1:7" ht="17.25" thickTop="1" x14ac:dyDescent="0.3">
      <c r="A4" s="7">
        <v>78</v>
      </c>
      <c r="B4" s="8">
        <v>13129</v>
      </c>
      <c r="C4" s="8" t="s">
        <v>104</v>
      </c>
      <c r="D4" s="9" t="s">
        <v>60</v>
      </c>
      <c r="E4" s="45">
        <v>108.99</v>
      </c>
      <c r="F4" s="30" t="s">
        <v>61</v>
      </c>
      <c r="G4" s="12" t="s">
        <v>62</v>
      </c>
    </row>
    <row r="5" spans="1:7" x14ac:dyDescent="0.3">
      <c r="A5" s="13">
        <v>35</v>
      </c>
      <c r="B5" s="8">
        <v>13358</v>
      </c>
      <c r="C5" s="8" t="s">
        <v>104</v>
      </c>
      <c r="D5" s="15" t="s">
        <v>63</v>
      </c>
      <c r="E5" s="46">
        <v>106.95</v>
      </c>
      <c r="F5" s="31" t="s">
        <v>64</v>
      </c>
      <c r="G5" s="18" t="s">
        <v>65</v>
      </c>
    </row>
    <row r="6" spans="1:7" x14ac:dyDescent="0.3">
      <c r="A6" s="13">
        <v>60</v>
      </c>
      <c r="B6" s="8">
        <v>15688</v>
      </c>
      <c r="C6" s="8" t="s">
        <v>104</v>
      </c>
      <c r="D6" s="15" t="s">
        <v>66</v>
      </c>
      <c r="E6" s="46">
        <v>106.25</v>
      </c>
      <c r="F6" s="31" t="s">
        <v>67</v>
      </c>
      <c r="G6" s="18" t="s">
        <v>62</v>
      </c>
    </row>
    <row r="7" spans="1:7" x14ac:dyDescent="0.3">
      <c r="A7" s="13">
        <v>20</v>
      </c>
      <c r="B7" s="8">
        <v>16555</v>
      </c>
      <c r="C7" s="8" t="s">
        <v>104</v>
      </c>
      <c r="D7" s="15" t="s">
        <v>68</v>
      </c>
      <c r="E7" s="46">
        <v>105.5</v>
      </c>
      <c r="F7" s="31" t="s">
        <v>64</v>
      </c>
      <c r="G7" s="18" t="s">
        <v>65</v>
      </c>
    </row>
    <row r="8" spans="1:7" x14ac:dyDescent="0.3">
      <c r="A8" s="13">
        <v>75</v>
      </c>
      <c r="B8" s="8">
        <v>21683</v>
      </c>
      <c r="C8" s="8" t="s">
        <v>103</v>
      </c>
      <c r="D8" s="15" t="s">
        <v>69</v>
      </c>
      <c r="E8" s="46">
        <v>103.99</v>
      </c>
      <c r="F8" s="31" t="s">
        <v>67</v>
      </c>
      <c r="G8" s="18" t="s">
        <v>62</v>
      </c>
    </row>
    <row r="9" spans="1:7" x14ac:dyDescent="0.3">
      <c r="A9" s="13">
        <v>60</v>
      </c>
      <c r="B9" s="8">
        <v>22189</v>
      </c>
      <c r="C9" s="8" t="s">
        <v>104</v>
      </c>
      <c r="D9" s="15" t="s">
        <v>70</v>
      </c>
      <c r="E9" s="46">
        <v>109.95</v>
      </c>
      <c r="F9" s="31" t="s">
        <v>71</v>
      </c>
      <c r="G9" s="18" t="s">
        <v>62</v>
      </c>
    </row>
    <row r="10" spans="1:7" x14ac:dyDescent="0.3">
      <c r="A10" s="13">
        <v>68</v>
      </c>
      <c r="B10" s="8">
        <v>23677</v>
      </c>
      <c r="C10" s="8" t="s">
        <v>105</v>
      </c>
      <c r="D10" s="15" t="s">
        <v>72</v>
      </c>
      <c r="E10" s="46">
        <v>107.99</v>
      </c>
      <c r="F10" s="31" t="s">
        <v>61</v>
      </c>
      <c r="G10" s="18" t="s">
        <v>65</v>
      </c>
    </row>
    <row r="11" spans="1:7" x14ac:dyDescent="0.3">
      <c r="A11" s="13">
        <v>71</v>
      </c>
      <c r="B11" s="8">
        <v>23688</v>
      </c>
      <c r="C11" s="8" t="s">
        <v>106</v>
      </c>
      <c r="D11" s="15" t="s">
        <v>73</v>
      </c>
      <c r="E11" s="46">
        <v>109.95</v>
      </c>
      <c r="F11" s="31" t="s">
        <v>61</v>
      </c>
      <c r="G11" s="18" t="s">
        <v>62</v>
      </c>
    </row>
    <row r="12" spans="1:7" x14ac:dyDescent="0.3">
      <c r="A12" s="13">
        <v>159</v>
      </c>
      <c r="B12" s="8">
        <v>24896</v>
      </c>
      <c r="C12" s="8" t="s">
        <v>103</v>
      </c>
      <c r="D12" s="15" t="s">
        <v>74</v>
      </c>
      <c r="E12" s="46">
        <v>105.99</v>
      </c>
      <c r="F12" s="31" t="s">
        <v>67</v>
      </c>
      <c r="G12" s="18" t="s">
        <v>65</v>
      </c>
    </row>
    <row r="13" spans="1:7" x14ac:dyDescent="0.3">
      <c r="A13" s="13">
        <v>60</v>
      </c>
      <c r="B13" s="8">
        <v>25678</v>
      </c>
      <c r="C13" s="8" t="s">
        <v>106</v>
      </c>
      <c r="D13" s="15" t="s">
        <v>75</v>
      </c>
      <c r="E13" s="46">
        <v>109.75</v>
      </c>
      <c r="F13" s="31" t="s">
        <v>61</v>
      </c>
      <c r="G13" s="18" t="s">
        <v>62</v>
      </c>
    </row>
    <row r="14" spans="1:7" x14ac:dyDescent="0.3">
      <c r="A14" s="13">
        <v>179</v>
      </c>
      <c r="B14" s="8">
        <v>25844</v>
      </c>
      <c r="C14" s="8" t="s">
        <v>105</v>
      </c>
      <c r="D14" s="15" t="s">
        <v>76</v>
      </c>
      <c r="E14" s="46">
        <v>110.99</v>
      </c>
      <c r="F14" s="31" t="s">
        <v>67</v>
      </c>
      <c r="G14" s="18" t="s">
        <v>65</v>
      </c>
    </row>
    <row r="15" spans="1:7" x14ac:dyDescent="0.3">
      <c r="A15" s="13">
        <v>90</v>
      </c>
      <c r="B15" s="8">
        <v>26787</v>
      </c>
      <c r="C15" s="8" t="s">
        <v>104</v>
      </c>
      <c r="D15" s="15" t="s">
        <v>77</v>
      </c>
      <c r="E15" s="46">
        <v>108.5</v>
      </c>
      <c r="F15" s="31" t="s">
        <v>61</v>
      </c>
      <c r="G15" s="18" t="s">
        <v>65</v>
      </c>
    </row>
    <row r="16" spans="1:7" x14ac:dyDescent="0.3">
      <c r="A16" s="13">
        <v>81</v>
      </c>
      <c r="B16" s="8">
        <v>32544</v>
      </c>
      <c r="C16" s="8" t="s">
        <v>105</v>
      </c>
      <c r="D16" s="15" t="s">
        <v>78</v>
      </c>
      <c r="E16" s="46">
        <v>110.95</v>
      </c>
      <c r="F16" s="31" t="s">
        <v>61</v>
      </c>
      <c r="G16" s="18" t="s">
        <v>65</v>
      </c>
    </row>
    <row r="17" spans="1:7" x14ac:dyDescent="0.3">
      <c r="A17" s="13">
        <v>81</v>
      </c>
      <c r="B17" s="8">
        <v>34266</v>
      </c>
      <c r="C17" s="8" t="s">
        <v>105</v>
      </c>
      <c r="D17" s="15" t="s">
        <v>79</v>
      </c>
      <c r="E17" s="46">
        <v>109.99</v>
      </c>
      <c r="F17" s="31" t="s">
        <v>80</v>
      </c>
      <c r="G17" s="18" t="s">
        <v>65</v>
      </c>
    </row>
    <row r="18" spans="1:7" x14ac:dyDescent="0.3">
      <c r="A18" s="13">
        <v>113</v>
      </c>
      <c r="B18" s="8">
        <v>34793</v>
      </c>
      <c r="C18" s="8" t="s">
        <v>104</v>
      </c>
      <c r="D18" s="15" t="s">
        <v>81</v>
      </c>
      <c r="E18" s="46">
        <v>103.98</v>
      </c>
      <c r="F18" s="31" t="s">
        <v>64</v>
      </c>
      <c r="G18" s="18" t="s">
        <v>62</v>
      </c>
    </row>
    <row r="19" spans="1:7" x14ac:dyDescent="0.3">
      <c r="A19" s="13">
        <v>191</v>
      </c>
      <c r="B19" s="8">
        <v>34878</v>
      </c>
      <c r="C19" s="8" t="s">
        <v>106</v>
      </c>
      <c r="D19" s="15" t="s">
        <v>82</v>
      </c>
      <c r="E19" s="46">
        <v>107.78</v>
      </c>
      <c r="F19" s="31" t="s">
        <v>61</v>
      </c>
      <c r="G19" s="18" t="s">
        <v>65</v>
      </c>
    </row>
    <row r="20" spans="1:7" x14ac:dyDescent="0.3">
      <c r="A20" s="13">
        <v>102</v>
      </c>
      <c r="B20" s="8">
        <v>34982</v>
      </c>
      <c r="C20" s="8" t="s">
        <v>104</v>
      </c>
      <c r="D20" s="15" t="s">
        <v>83</v>
      </c>
      <c r="E20" s="46">
        <v>105.99</v>
      </c>
      <c r="F20" s="31" t="s">
        <v>67</v>
      </c>
      <c r="G20" s="18" t="s">
        <v>65</v>
      </c>
    </row>
    <row r="21" spans="1:7" x14ac:dyDescent="0.3">
      <c r="A21" s="13">
        <v>170</v>
      </c>
      <c r="B21" s="8">
        <v>35677</v>
      </c>
      <c r="C21" s="8" t="s">
        <v>104</v>
      </c>
      <c r="D21" s="15" t="s">
        <v>84</v>
      </c>
      <c r="E21" s="46">
        <v>109.99</v>
      </c>
      <c r="F21" s="31" t="s">
        <v>61</v>
      </c>
      <c r="G21" s="18" t="s">
        <v>65</v>
      </c>
    </row>
    <row r="22" spans="1:7" x14ac:dyDescent="0.3">
      <c r="A22" s="13">
        <v>170</v>
      </c>
      <c r="B22" s="8">
        <v>35690</v>
      </c>
      <c r="C22" s="8" t="s">
        <v>103</v>
      </c>
      <c r="D22" s="15" t="s">
        <v>85</v>
      </c>
      <c r="E22" s="46">
        <v>107.99</v>
      </c>
      <c r="F22" s="31" t="s">
        <v>61</v>
      </c>
      <c r="G22" s="18" t="s">
        <v>62</v>
      </c>
    </row>
    <row r="23" spans="1:7" x14ac:dyDescent="0.3">
      <c r="A23" s="13">
        <v>70</v>
      </c>
      <c r="B23" s="8">
        <v>35988</v>
      </c>
      <c r="C23" s="8" t="s">
        <v>105</v>
      </c>
      <c r="D23" s="15" t="s">
        <v>86</v>
      </c>
      <c r="E23" s="46">
        <v>111.75</v>
      </c>
      <c r="F23" s="31" t="s">
        <v>61</v>
      </c>
      <c r="G23" s="18" t="s">
        <v>65</v>
      </c>
    </row>
    <row r="24" spans="1:7" x14ac:dyDescent="0.3">
      <c r="A24" s="13">
        <v>92</v>
      </c>
      <c r="B24" s="8">
        <v>36820</v>
      </c>
      <c r="C24" s="8" t="s">
        <v>105</v>
      </c>
      <c r="D24" s="15" t="s">
        <v>87</v>
      </c>
      <c r="E24" s="46">
        <v>110.95</v>
      </c>
      <c r="F24" s="31" t="s">
        <v>61</v>
      </c>
      <c r="G24" s="18" t="s">
        <v>65</v>
      </c>
    </row>
    <row r="25" spans="1:7" x14ac:dyDescent="0.3">
      <c r="A25" s="13">
        <v>173</v>
      </c>
      <c r="B25" s="8">
        <v>37803</v>
      </c>
      <c r="C25" s="8" t="s">
        <v>104</v>
      </c>
      <c r="D25" s="15" t="s">
        <v>88</v>
      </c>
      <c r="E25" s="46">
        <v>103.88</v>
      </c>
      <c r="F25" s="31" t="s">
        <v>64</v>
      </c>
      <c r="G25" s="18" t="s">
        <v>62</v>
      </c>
    </row>
    <row r="26" spans="1:7" x14ac:dyDescent="0.3">
      <c r="A26" s="13">
        <v>113</v>
      </c>
      <c r="B26" s="8">
        <v>37845</v>
      </c>
      <c r="C26" s="8" t="s">
        <v>107</v>
      </c>
      <c r="D26" s="15" t="s">
        <v>89</v>
      </c>
      <c r="E26" s="46">
        <v>117.98</v>
      </c>
      <c r="F26" s="31" t="s">
        <v>61</v>
      </c>
      <c r="G26" s="18" t="s">
        <v>90</v>
      </c>
    </row>
    <row r="27" spans="1:7" x14ac:dyDescent="0.3">
      <c r="A27" s="13">
        <v>75</v>
      </c>
      <c r="B27" s="8">
        <v>38675</v>
      </c>
      <c r="C27" s="8" t="s">
        <v>104</v>
      </c>
      <c r="D27" s="15" t="s">
        <v>91</v>
      </c>
      <c r="E27" s="46">
        <v>102.99</v>
      </c>
      <c r="F27" s="31" t="s">
        <v>67</v>
      </c>
      <c r="G27" s="18" t="s">
        <v>62</v>
      </c>
    </row>
    <row r="28" spans="1:7" x14ac:dyDescent="0.3">
      <c r="A28" s="13">
        <v>93</v>
      </c>
      <c r="B28" s="8">
        <v>38700</v>
      </c>
      <c r="C28" s="8" t="s">
        <v>104</v>
      </c>
      <c r="D28" s="15" t="s">
        <v>92</v>
      </c>
      <c r="E28" s="46">
        <v>103.75</v>
      </c>
      <c r="F28" s="31" t="s">
        <v>64</v>
      </c>
      <c r="G28" s="18" t="s">
        <v>62</v>
      </c>
    </row>
    <row r="29" spans="1:7" x14ac:dyDescent="0.3">
      <c r="A29" s="13">
        <v>45</v>
      </c>
      <c r="B29" s="8">
        <v>38744</v>
      </c>
      <c r="C29" s="8" t="s">
        <v>103</v>
      </c>
      <c r="D29" s="15" t="s">
        <v>93</v>
      </c>
      <c r="E29" s="46">
        <v>104.99</v>
      </c>
      <c r="F29" s="31" t="s">
        <v>67</v>
      </c>
      <c r="G29" s="18" t="s">
        <v>62</v>
      </c>
    </row>
    <row r="30" spans="1:7" x14ac:dyDescent="0.3">
      <c r="A30" s="13">
        <v>58</v>
      </c>
      <c r="B30" s="8">
        <v>39704</v>
      </c>
      <c r="C30" s="8" t="s">
        <v>104</v>
      </c>
      <c r="D30" s="15" t="s">
        <v>94</v>
      </c>
      <c r="E30" s="46">
        <v>105.99</v>
      </c>
      <c r="F30" s="31" t="s">
        <v>61</v>
      </c>
      <c r="G30" s="18" t="s">
        <v>62</v>
      </c>
    </row>
    <row r="31" spans="1:7" x14ac:dyDescent="0.3">
      <c r="A31" s="13">
        <v>90</v>
      </c>
      <c r="B31" s="8">
        <v>42599</v>
      </c>
      <c r="C31" s="8" t="s">
        <v>106</v>
      </c>
      <c r="D31" s="15" t="s">
        <v>95</v>
      </c>
      <c r="E31" s="46">
        <v>109.98</v>
      </c>
      <c r="F31" s="31" t="s">
        <v>61</v>
      </c>
      <c r="G31" s="18" t="s">
        <v>65</v>
      </c>
    </row>
    <row r="32" spans="1:7" ht="17.25" thickBot="1" x14ac:dyDescent="0.35">
      <c r="A32" s="19">
        <v>350</v>
      </c>
      <c r="B32" s="44">
        <v>43153</v>
      </c>
      <c r="C32" s="44" t="s">
        <v>106</v>
      </c>
      <c r="D32" s="21" t="s">
        <v>96</v>
      </c>
      <c r="E32" s="47">
        <v>104.99</v>
      </c>
      <c r="F32" s="32" t="s">
        <v>64</v>
      </c>
      <c r="G32" s="24" t="s">
        <v>65</v>
      </c>
    </row>
    <row r="33" ht="17.25" thickTop="1" x14ac:dyDescent="0.3"/>
  </sheetData>
  <mergeCells count="1">
    <mergeCell ref="A2:G2"/>
  </mergeCells>
  <pageMargins left="0.7" right="0.7" top="0.75" bottom="0.75" header="0.3" footer="0.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workbookViewId="0">
      <selection activeCell="C6" sqref="C6:D6"/>
    </sheetView>
  </sheetViews>
  <sheetFormatPr defaultRowHeight="16.5" x14ac:dyDescent="0.3"/>
  <cols>
    <col min="1" max="1" width="12" customWidth="1"/>
    <col min="2" max="2" width="42.375" customWidth="1"/>
    <col min="3" max="3" width="13.375" customWidth="1"/>
    <col min="4" max="4" width="42.625" bestFit="1" customWidth="1"/>
    <col min="5" max="5" width="12" customWidth="1"/>
  </cols>
  <sheetData>
    <row r="1" spans="1:5" ht="19.5" thickTop="1" thickBot="1" x14ac:dyDescent="0.35">
      <c r="A1" s="48"/>
      <c r="B1" s="49" t="s">
        <v>46</v>
      </c>
      <c r="C1" s="50" t="s">
        <v>109</v>
      </c>
      <c r="D1" s="49" t="s">
        <v>108</v>
      </c>
      <c r="E1" s="48"/>
    </row>
    <row r="2" spans="1:5" ht="17.25" thickTop="1" x14ac:dyDescent="0.3">
      <c r="A2" s="48"/>
      <c r="B2" s="48"/>
      <c r="C2" s="48"/>
      <c r="D2" s="48"/>
      <c r="E2" s="48"/>
    </row>
    <row r="3" spans="1:5" ht="17.25" thickBot="1" x14ac:dyDescent="0.35">
      <c r="A3" s="48"/>
      <c r="B3" s="48"/>
      <c r="C3" s="48"/>
      <c r="D3" s="48"/>
      <c r="E3" s="48"/>
    </row>
    <row r="4" spans="1:5" ht="24.95" customHeight="1" thickTop="1" thickBot="1" x14ac:dyDescent="0.35">
      <c r="A4" s="48"/>
      <c r="B4" s="5" t="s">
        <v>114</v>
      </c>
      <c r="C4" s="67" t="str">
        <f>IF(MAX('Trees Inventory'!E4:E32)&gt;MAX('Roses Inventory'!F4:F35),"Trees","Roses")</f>
        <v>Trees</v>
      </c>
      <c r="D4" s="68"/>
      <c r="E4" s="48"/>
    </row>
    <row r="5" spans="1:5" ht="24.95" customHeight="1" thickTop="1" thickBot="1" x14ac:dyDescent="0.35">
      <c r="A5" s="48"/>
      <c r="B5" s="5" t="s">
        <v>101</v>
      </c>
      <c r="C5" s="67" t="str">
        <f>IF(SUM('Trees Inventory'!A4:A32)&gt;SUM('Roses Inventory'!B4:B35),"Trees","Roses")</f>
        <v>Trees</v>
      </c>
      <c r="D5" s="68"/>
      <c r="E5" s="48"/>
    </row>
    <row r="6" spans="1:5" ht="24.95" customHeight="1" thickTop="1" thickBot="1" x14ac:dyDescent="0.35">
      <c r="A6" s="48"/>
      <c r="B6" s="5" t="s">
        <v>118</v>
      </c>
      <c r="C6" s="67" t="str">
        <f>IF(AVERAGE('Trees Inventory'!E4:E32)&gt;AVERAGE('Roses Inventory'!F4:F35),"Trees","Roses")</f>
        <v>Trees</v>
      </c>
      <c r="D6" s="68"/>
      <c r="E6" s="48"/>
    </row>
    <row r="7" spans="1:5" ht="24.95" customHeight="1" thickTop="1" thickBot="1" x14ac:dyDescent="0.35">
      <c r="A7" s="48"/>
      <c r="B7" s="5" t="s">
        <v>119</v>
      </c>
      <c r="C7" s="67" t="str">
        <f>IF(COUNT('Trees Inventory'!B4:B32)&gt;COUNT('Roses Inventory'!C4:C35),"Trees","Roses")</f>
        <v>Roses</v>
      </c>
      <c r="D7" s="68"/>
      <c r="E7" s="48"/>
    </row>
    <row r="8" spans="1:5" ht="24.95" customHeight="1" thickTop="1" thickBot="1" x14ac:dyDescent="0.35">
      <c r="A8" s="48"/>
      <c r="B8" s="5" t="s">
        <v>120</v>
      </c>
      <c r="C8" s="69" t="str">
        <f>IF(C12&gt;D12, "Trees","Roses")</f>
        <v>Trees</v>
      </c>
      <c r="D8" s="70"/>
      <c r="E8" s="48"/>
    </row>
    <row r="9" spans="1:5" ht="17.25" thickTop="1" x14ac:dyDescent="0.3">
      <c r="A9" s="48"/>
      <c r="B9" s="48"/>
      <c r="C9" s="48"/>
      <c r="D9" s="48"/>
      <c r="E9" s="48"/>
    </row>
    <row r="10" spans="1:5" ht="17.25" thickBot="1" x14ac:dyDescent="0.35">
      <c r="A10" s="48"/>
      <c r="B10" s="48"/>
      <c r="C10" s="48"/>
      <c r="D10" s="48"/>
      <c r="E10" s="48"/>
    </row>
    <row r="11" spans="1:5" ht="18" thickTop="1" thickBot="1" x14ac:dyDescent="0.35">
      <c r="A11" s="48"/>
      <c r="B11" s="48"/>
      <c r="C11" s="4" t="s">
        <v>116</v>
      </c>
      <c r="D11" s="6" t="s">
        <v>117</v>
      </c>
      <c r="E11" s="48"/>
    </row>
    <row r="12" spans="1:5" ht="18" thickTop="1" thickBot="1" x14ac:dyDescent="0.35">
      <c r="A12" s="48"/>
      <c r="B12" s="5" t="s">
        <v>115</v>
      </c>
      <c r="C12" s="54">
        <f>SUMPRODUCT('Trees Inventory'!A4:A32,'Trees Inventory'!E4:E32)</f>
        <v>325667.09999999992</v>
      </c>
      <c r="D12" s="55">
        <f>SUMPRODUCT('Roses Inventory'!B4:B35,'Roses Inventory'!F4:F35)</f>
        <v>20298.28</v>
      </c>
      <c r="E12" s="48"/>
    </row>
    <row r="13" spans="1:5" ht="17.25" thickTop="1" x14ac:dyDescent="0.3">
      <c r="A13" s="48"/>
      <c r="B13" s="48"/>
      <c r="C13" s="48"/>
      <c r="D13" s="48"/>
      <c r="E13" s="48"/>
    </row>
  </sheetData>
  <mergeCells count="5">
    <mergeCell ref="C4:D4"/>
    <mergeCell ref="C5:D5"/>
    <mergeCell ref="C6:D6"/>
    <mergeCell ref="C7:D7"/>
    <mergeCell ref="C8:D8"/>
  </mergeCells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Roses Inventory</vt:lpstr>
      <vt:lpstr>Roses Inventory Solution</vt:lpstr>
      <vt:lpstr>Trees Inventory</vt:lpstr>
      <vt:lpstr>Roses VS Trees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GO! Series</dc:creator>
  <cp:keywords/>
  <cp:lastModifiedBy>Ahmad WM</cp:lastModifiedBy>
  <cp:lastPrinted>2012-11-24T17:39:33Z</cp:lastPrinted>
  <dcterms:created xsi:type="dcterms:W3CDTF">2009-12-15T16:44:52Z</dcterms:created>
  <dcterms:modified xsi:type="dcterms:W3CDTF">2016-09-17T07:49:33Z</dcterms:modified>
</cp:coreProperties>
</file>